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K:\⑭ 水道 及び 梁瀬簡水　（事務係）\■　経営比較分析表　（2月上旬ごろ）\02各団体経営比較分析表\11かつらぎ町\"/>
    </mc:Choice>
  </mc:AlternateContent>
  <xr:revisionPtr revIDLastSave="0" documentId="13_ncr:1_{411416BF-B165-4C28-9567-222C00A014F7}" xr6:coauthVersionLast="43" xr6:coauthVersionMax="43" xr10:uidLastSave="{00000000-0000-0000-0000-000000000000}"/>
  <workbookProtection workbookAlgorithmName="SHA-512" workbookHashValue="Zlr2s/od/jyMF7axiNpj98BV9/jGQ/lxC6xMe637lm13MvhKXOsWJBVhMrvYXU/4UJstog8OnZ3um0Musgs1cg==" workbookSaltValue="7eZOHYwI2UbAfteJMF8R7A=="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W10" i="4" s="1"/>
  <c r="P6" i="5"/>
  <c r="P10" i="4" s="1"/>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I10" i="4"/>
  <c r="AT8"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<sst xmlns="http://schemas.openxmlformats.org/spreadsheetml/2006/main" count="220" uniqueCount="108">
  <si>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</si>
  <si>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</si>
  <si>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</si>
  <si>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</si>
  <si>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</si>
  <si>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</si>
  <si>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</si>
  <si>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</si>
  <si>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</si>
  <si>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</si>
  <si>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</si>
  <si>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</si>
  <si>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</si>
  <si>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</si>
  <si>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</si>
  <si>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</si>
  <si>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</si>
  <si>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</si>
  <si>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</si>
  <si>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</si>
  <si>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</si>
  <si>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</si>
  <si>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</si>
  <si>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</si>
  <si>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</si>
  <si>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</si>
  <si>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</si>
  <si>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</si>
  <si>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</si>
  <si>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</si>
  <si>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</si>
  <si>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</si>
  <si>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</si>
  <si>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</si>
  <si>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</si>
  <si>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</si>
  <si>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</si>
  <si>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</si>
  <si>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</si>
  <si>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</si>
  <si>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</si>
  <si>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</si>
  <si>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</si>
  <si>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</si>
  <si>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</si>
  <si>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</si>
  <si>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</si>
  <si>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</si>
  <si>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</si>
  <si>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</si>
  <si>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</si>
  <si>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</si>
  <si>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</si>
  <si>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</si>
  <si>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</si>
  <si>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</si>
  <si>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</si>
  <si>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</si>
  <si>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</si>
  <si>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</si>
  <si>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</si>
  <si>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</si>
  <si>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</si>
  <si>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</si>
  <si>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</si>
  <si>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</si>
  <si>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</si>
  <si>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</si>
  <si>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</si>
  <si>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</si>
  <si>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</si>
  <si>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</si>
  <si>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</si>
  <si>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</si>
  <si>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</si>
  <si>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</si>
  <si>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</si>
  <si>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</si>
  <si>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</si>
  <si>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</si>
  <si>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</si>
  <si>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</si>
  <si>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</si>
  <si>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</si>
  <si>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</si>
  <si>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</si>
  <si>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</si>
  <si>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</si>
  <si>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</si>
  <si>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</si>
  <si>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</si>
  <si>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</si>
  <si>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</si>
  <si>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</si>
  <si>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</si>
  <si>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</si>
  <si>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</si>
  <si>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</si>
  <si>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</si>
  <si>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</si>
  <si>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</si>
  <si>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</si>
  <si>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</si>
  <si>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</si>
  <si>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</si>
  <si>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経常収支比率、料金回収率は下降傾向にあり、また、給水原価は上昇傾向にあり経営が徐々に厳しくなりつつあると考えます。
 近年、更新投資に伴う企業債残高が増加傾向にあり、また給水収益も減少傾向にあることから企業債残高対給水収益比率は上昇傾向にあります。
 有収率は８０％前後で推移しており、漏水が多く、老朽管路更新が追い付いていないと考えられます。なお、有収率の変動と施設利用率の変動が連動している傾向にあるため、施設利用率上昇が漏水によるものである可能性があります。
　今後も計画的に漏水調査をし、老朽管路更新を実施する必要があります。</t>
    <phoneticPr fontId="4"/>
  </si>
  <si>
    <t xml:space="preserve"> 有形固定資産減価償却率、管路経年化率が上昇傾向にあります。また、管路更新率も低い傾向にあり、老朽管路更新が追い付いていないと考えられます。
 今後も安定的に財源を確保し、老朽資産更新に取り組む必要があります。</t>
    <phoneticPr fontId="4"/>
  </si>
  <si>
    <t xml:space="preserve"> 給水人口減少等により利益の減少傾向が予測される中、老朽施設の更新需要の増加が見込まれます。このため、資金確保とより優先順位を付けた老朽資産更新に取り組む必要があると考えます。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</si>
</sst>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0.02</c:v>
                </c:pt>
                <c:pt idx="1">
                  <c:v>1.1599999999999999</c:v>
                </c:pt>
                <c:pt idx="2">
                  <c:v>2.3199999999999998</c:v>
                </c:pt>
                <c:pt idx="3">
                  <c:v>0.73</c:v>
                </c:pt>
                <c:pt idx="4">
                  <c:v>0.17</c:v>
                </c:pt>
              </c:numCache>
            </c:numRef>
          </c:val>
          <c:extLst>
            <c:ext xmlns:c16="http://schemas.microsoft.com/office/drawing/2014/chart" uri="{C3380CC4-5D6E-409C-BE32-E72D297353CC}">
              <c16:uniqueId val="{00000000-314F-46B1-931A-97A98FB36B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314F-46B1-931A-97A98FB36B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56.91</c:v>
                </c:pt>
                <c:pt idx="1">
                  <c:v>63.36</c:v>
                </c:pt>
                <c:pt idx="2">
                  <c:v>64.84</c:v>
                </c:pt>
                <c:pt idx="3">
                  <c:v>63.39</c:v>
                </c:pt>
                <c:pt idx="4">
                  <c:v>62.37</c:v>
                </c:pt>
              </c:numCache>
            </c:numRef>
          </c:val>
          <c:extLst>
            <c:ext xmlns:c16="http://schemas.microsoft.com/office/drawing/2014/chart" uri="{C3380CC4-5D6E-409C-BE32-E72D297353CC}">
              <c16:uniqueId val="{00000000-402D-47DF-92A5-6869EA7199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02D-47DF-92A5-6869EA7199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81.7</c:v>
                </c:pt>
                <c:pt idx="1">
                  <c:v>80.14</c:v>
                </c:pt>
                <c:pt idx="2">
                  <c:v>78.05</c:v>
                </c:pt>
                <c:pt idx="3">
                  <c:v>80.38</c:v>
                </c:pt>
                <c:pt idx="4">
                  <c:v>81.08</c:v>
                </c:pt>
              </c:numCache>
            </c:numRef>
          </c:val>
          <c:extLst>
            <c:ext xmlns:c16="http://schemas.microsoft.com/office/drawing/2014/chart" uri="{C3380CC4-5D6E-409C-BE32-E72D297353CC}">
              <c16:uniqueId val="{00000000-ACAD-4939-8397-4700322B8C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ACAD-4939-8397-4700322B8C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124.1</c:v>
                </c:pt>
                <c:pt idx="1">
                  <c:v>123.62</c:v>
                </c:pt>
                <c:pt idx="2">
                  <c:v>111.27</c:v>
                </c:pt>
                <c:pt idx="3">
                  <c:v>118.91</c:v>
                </c:pt>
                <c:pt idx="4">
                  <c:v>116.77</c:v>
                </c:pt>
              </c:numCache>
            </c:numRef>
          </c:val>
          <c:extLst>
            <c:ext xmlns:c16="http://schemas.microsoft.com/office/drawing/2014/chart" uri="{C3380CC4-5D6E-409C-BE32-E72D297353CC}">
              <c16:uniqueId val="{00000000-3E4B-4F29-A1D0-33965188A5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3E4B-4F29-A1D0-33965188A5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46.22</c:v>
                </c:pt>
                <c:pt idx="1">
                  <c:v>47.1</c:v>
                </c:pt>
                <c:pt idx="2">
                  <c:v>47.82</c:v>
                </c:pt>
                <c:pt idx="3">
                  <c:v>49.33</c:v>
                </c:pt>
                <c:pt idx="4">
                  <c:v>50.3</c:v>
                </c:pt>
              </c:numCache>
            </c:numRef>
          </c:val>
          <c:extLst>
            <c:ext xmlns:c16="http://schemas.microsoft.com/office/drawing/2014/chart" uri="{C3380CC4-5D6E-409C-BE32-E72D297353CC}">
              <c16:uniqueId val="{00000000-B189-4F2A-A8B4-4E387D4A93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B189-4F2A-A8B4-4E387D4A93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8.43</c:v>
                </c:pt>
                <c:pt idx="1">
                  <c:v>8.1199999999999992</c:v>
                </c:pt>
                <c:pt idx="2">
                  <c:v>8.85</c:v>
                </c:pt>
                <c:pt idx="3">
                  <c:v>23.95</c:v>
                </c:pt>
                <c:pt idx="4">
                  <c:v>25.05</c:v>
                </c:pt>
              </c:numCache>
            </c:numRef>
          </c:val>
          <c:extLst>
            <c:ext xmlns:c16="http://schemas.microsoft.com/office/drawing/2014/chart" uri="{C3380CC4-5D6E-409C-BE32-E72D297353CC}">
              <c16:uniqueId val="{00000000-0F2A-4C98-A7EA-F90F10333D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0F2A-4C98-A7EA-F90F10333D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AA-4FAE-80E5-9A4630D956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AAA-4FAE-80E5-9A4630D956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1408.32</c:v>
                </c:pt>
                <c:pt idx="1">
                  <c:v>967.04</c:v>
                </c:pt>
                <c:pt idx="2">
                  <c:v>801.23</c:v>
                </c:pt>
                <c:pt idx="3">
                  <c:v>913.01</c:v>
                </c:pt>
                <c:pt idx="4">
                  <c:v>1941.56</c:v>
                </c:pt>
              </c:numCache>
            </c:numRef>
          </c:val>
          <c:extLst>
            <c:ext xmlns:c16="http://schemas.microsoft.com/office/drawing/2014/chart" uri="{C3380CC4-5D6E-409C-BE32-E72D297353CC}">
              <c16:uniqueId val="{00000000-A729-4F54-9DF0-17BAA49925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A729-4F54-9DF0-17BAA49925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279.64999999999998</c:v>
                </c:pt>
                <c:pt idx="1">
                  <c:v>303.77</c:v>
                </c:pt>
                <c:pt idx="2">
                  <c:v>327.17</c:v>
                </c:pt>
                <c:pt idx="3">
                  <c:v>332.12</c:v>
                </c:pt>
                <c:pt idx="4">
                  <c:v>343.66</c:v>
                </c:pt>
              </c:numCache>
            </c:numRef>
          </c:val>
          <c:extLst>
            <c:ext xmlns:c16="http://schemas.microsoft.com/office/drawing/2014/chart" uri="{C3380CC4-5D6E-409C-BE32-E72D297353CC}">
              <c16:uniqueId val="{00000000-3E5C-4330-A031-4C87DAB2E9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3E5C-4330-A031-4C87DAB2E9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120.56</c:v>
                </c:pt>
                <c:pt idx="1">
                  <c:v>116.52</c:v>
                </c:pt>
                <c:pt idx="2">
                  <c:v>102.45</c:v>
                </c:pt>
                <c:pt idx="3">
                  <c:v>112.78</c:v>
                </c:pt>
                <c:pt idx="4">
                  <c:v>112.1</c:v>
                </c:pt>
              </c:numCache>
            </c:numRef>
          </c:val>
          <c:extLst>
            <c:ext xmlns:c16="http://schemas.microsoft.com/office/drawing/2014/chart" uri="{C3380CC4-5D6E-409C-BE32-E72D297353CC}">
              <c16:uniqueId val="{00000000-8D55-481C-A5D9-46A28DB487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D55-481C-A5D9-46A28DB487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152.84</c:v>
                </c:pt>
                <c:pt idx="1">
                  <c:v>159.11000000000001</c:v>
                </c:pt>
                <c:pt idx="2">
                  <c:v>181.25</c:v>
                </c:pt>
                <c:pt idx="3">
                  <c:v>165.23</c:v>
                </c:pt>
                <c:pt idx="4">
                  <c:v>166.61</c:v>
                </c:pt>
              </c:numCache>
            </c:numRef>
          </c:val>
          <c:extLst>
            <c:ext xmlns:c16="http://schemas.microsoft.com/office/drawing/2014/chart" uri="{C3380CC4-5D6E-409C-BE32-E72D297353CC}">
              <c16:uniqueId val="{00000000-95A9-4DA4-9987-2EC4B7778B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5A9-4DA4-9987-2EC4B7778B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かつらぎ町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16970</v>
      </c>
      <c r="AM8" s="70"/>
      <c r="AN8" s="70"/>
      <c r="AO8" s="70"/>
      <c r="AP8" s="70"/>
      <c r="AQ8" s="70"/>
      <c r="AR8" s="70"/>
      <c r="AS8" s="70"/>
      <c r="AT8" s="66">
        <f>データ!$S$6</f>
        <v>151.69</v>
      </c>
      <c r="AU8" s="67"/>
      <c r="AV8" s="67"/>
      <c r="AW8" s="67"/>
      <c r="AX8" s="67"/>
      <c r="AY8" s="67"/>
      <c r="AZ8" s="67"/>
      <c r="BA8" s="67"/>
      <c r="BB8" s="69">
        <f>データ!$T$6</f>
        <v>111.87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80.62</v>
      </c>
      <c r="J10" s="67"/>
      <c r="K10" s="67"/>
      <c r="L10" s="67"/>
      <c r="M10" s="67"/>
      <c r="N10" s="67"/>
      <c r="O10" s="68"/>
      <c r="P10" s="69">
        <f>データ!$P$6</f>
        <v>92.91</v>
      </c>
      <c r="Q10" s="69"/>
      <c r="R10" s="69"/>
      <c r="S10" s="69"/>
      <c r="T10" s="69"/>
      <c r="U10" s="69"/>
      <c r="V10" s="69"/>
      <c r="W10" s="70">
        <f>データ!$Q$6</f>
        <v>3330</v>
      </c>
      <c r="X10" s="70"/>
      <c r="Y10" s="70"/>
      <c r="Z10" s="70"/>
      <c r="AA10" s="70"/>
      <c r="AB10" s="70"/>
      <c r="AC10" s="70"/>
      <c r="AD10" s="2"/>
      <c r="AE10" s="2"/>
      <c r="AF10" s="2"/>
      <c r="AG10" s="2"/>
      <c r="AH10" s="4"/>
      <c r="AI10" s="4"/>
      <c r="AJ10" s="4"/>
      <c r="AK10" s="4"/>
      <c r="AL10" s="70">
        <f>データ!$U$6</f>
        <v>15662</v>
      </c>
      <c r="AM10" s="70"/>
      <c r="AN10" s="70"/>
      <c r="AO10" s="70"/>
      <c r="AP10" s="70"/>
      <c r="AQ10" s="70"/>
      <c r="AR10" s="70"/>
      <c r="AS10" s="70"/>
      <c r="AT10" s="66">
        <f>データ!$V$6</f>
        <v>46.73</v>
      </c>
      <c r="AU10" s="67"/>
      <c r="AV10" s="67"/>
      <c r="AW10" s="67"/>
      <c r="AX10" s="67"/>
      <c r="AY10" s="67"/>
      <c r="AZ10" s="67"/>
      <c r="BA10" s="67"/>
      <c r="BB10" s="69">
        <f>データ!$W$6</f>
        <v>335.16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gf4c3ggtkvTXj5SJFOjqQ6b2GfjNfargS11pnSHn5AdVzH+3nsuhOHYv3bwrFw3MNibqzFyTmIq2LbhiQlWJQ==" saltValue="LZ5STE0aqyHxQGZB3kF1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303411</v>
      </c>
      <c r="D6" s="34">
        <f t="shared" si="3"/>
        <v>46</v>
      </c>
      <c r="E6" s="34">
        <f t="shared" si="3"/>
        <v>1</v>
      </c>
      <c r="F6" s="34">
        <f t="shared" si="3"/>
        <v>0</v>
      </c>
      <c r="G6" s="34">
        <f t="shared" si="3"/>
        <v>1</v>
      </c>
      <c r="H6" s="34" t="str">
        <f t="shared" si="3"/>
        <v>和歌山県　かつらぎ町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80.62</v>
      </c>
      <c r="P6" s="35">
        <f t="shared" si="3"/>
        <v>92.91</v>
      </c>
      <c r="Q6" s="35">
        <f t="shared" si="3"/>
        <v>3330</v>
      </c>
      <c r="R6" s="35">
        <f t="shared" si="3"/>
        <v>16970</v>
      </c>
      <c r="S6" s="35">
        <f t="shared" si="3"/>
        <v>151.69</v>
      </c>
      <c r="T6" s="35">
        <f t="shared" si="3"/>
        <v>111.87</v>
      </c>
      <c r="U6" s="35">
        <f t="shared" si="3"/>
        <v>15662</v>
      </c>
      <c r="V6" s="35">
        <f t="shared" si="3"/>
        <v>46.73</v>
      </c>
      <c r="W6" s="35">
        <f t="shared" si="3"/>
        <v>335.16</v>
      </c>
      <c r="X6" s="36">
        <f>IF(X7="",NA(),X7)</f>
        <v>124.1</v>
      </c>
      <c r="Y6" s="36">
        <f t="shared" ref="Y6:AG6" si="4">IF(Y7="",NA(),Y7)</f>
        <v>123.62</v>
      </c>
      <c r="Z6" s="36">
        <f t="shared" si="4"/>
        <v>111.27</v>
      </c>
      <c r="AA6" s="36">
        <f t="shared" si="4"/>
        <v>118.91</v>
      </c>
      <c r="AB6" s="36">
        <f t="shared" si="4"/>
        <v>116.77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1408.32</v>
      </c>
      <c r="AU6" s="36">
        <f t="shared" ref="AU6:BC6" si="6">IF(AU7="",NA(),AU7)</f>
        <v>967.04</v>
      </c>
      <c r="AV6" s="36">
        <f t="shared" si="6"/>
        <v>801.23</v>
      </c>
      <c r="AW6" s="36">
        <f t="shared" si="6"/>
        <v>913.01</v>
      </c>
      <c r="AX6" s="36">
        <f t="shared" si="6"/>
        <v>1941.56</v>
      </c>
      <c r="AY6" s="36">
        <f t="shared" si="6"/>
        <v>381.53</v>
      </c>
      <c r="AZ6" s="36">
        <f t="shared" si="6"/>
        <v>391.54</v>
      </c>
      <c r="BA6" s="36">
        <f t="shared" si="6"/>
        <v>384.34</v>
      </c>
      <c r="BB6" s="36">
        <f t="shared" si="6"/>
        <v>359.47</v>
      </c>
      <c r="BC6" s="36">
        <f t="shared" si="6"/>
        <v>369.69</v>
      </c>
      <c r="BD6" s="35" t="str">
        <f>IF(BD7="","",IF(BD7="-","【-】","【"&amp;SUBSTITUTE(TEXT(BD7,"#,##0.00"),"-","△")&amp;"】"))</f>
        <v>【261.93】</v>
      </c>
      <c r="BE6" s="36">
        <f>IF(BE7="",NA(),BE7)</f>
        <v>279.64999999999998</v>
      </c>
      <c r="BF6" s="36">
        <f t="shared" ref="BF6:BN6" si="7">IF(BF7="",NA(),BF7)</f>
        <v>303.77</v>
      </c>
      <c r="BG6" s="36">
        <f t="shared" si="7"/>
        <v>327.17</v>
      </c>
      <c r="BH6" s="36">
        <f t="shared" si="7"/>
        <v>332.12</v>
      </c>
      <c r="BI6" s="36">
        <f t="shared" si="7"/>
        <v>343.66</v>
      </c>
      <c r="BJ6" s="36">
        <f t="shared" si="7"/>
        <v>393.27</v>
      </c>
      <c r="BK6" s="36">
        <f t="shared" si="7"/>
        <v>386.97</v>
      </c>
      <c r="BL6" s="36">
        <f t="shared" si="7"/>
        <v>380.58</v>
      </c>
      <c r="BM6" s="36">
        <f t="shared" si="7"/>
        <v>401.79</v>
      </c>
      <c r="BN6" s="36">
        <f t="shared" si="7"/>
        <v>402.99</v>
      </c>
      <c r="BO6" s="35" t="str">
        <f>IF(BO7="","",IF(BO7="-","【-】","【"&amp;SUBSTITUTE(TEXT(BO7,"#,##0.00"),"-","△")&amp;"】"))</f>
        <v>【270.46】</v>
      </c>
      <c r="BP6" s="36">
        <f>IF(BP7="",NA(),BP7)</f>
        <v>120.56</v>
      </c>
      <c r="BQ6" s="36">
        <f t="shared" ref="BQ6:BY6" si="8">IF(BQ7="",NA(),BQ7)</f>
        <v>116.52</v>
      </c>
      <c r="BR6" s="36">
        <f t="shared" si="8"/>
        <v>102.45</v>
      </c>
      <c r="BS6" s="36">
        <f t="shared" si="8"/>
        <v>112.78</v>
      </c>
      <c r="BT6" s="36">
        <f t="shared" si="8"/>
        <v>112.1</v>
      </c>
      <c r="BU6" s="36">
        <f t="shared" si="8"/>
        <v>100.47</v>
      </c>
      <c r="BV6" s="36">
        <f t="shared" si="8"/>
        <v>101.72</v>
      </c>
      <c r="BW6" s="36">
        <f t="shared" si="8"/>
        <v>102.38</v>
      </c>
      <c r="BX6" s="36">
        <f t="shared" si="8"/>
        <v>100.12</v>
      </c>
      <c r="BY6" s="36">
        <f t="shared" si="8"/>
        <v>98.66</v>
      </c>
      <c r="BZ6" s="35" t="str">
        <f>IF(BZ7="","",IF(BZ7="-","【-】","【"&amp;SUBSTITUTE(TEXT(BZ7,"#,##0.00"),"-","△")&amp;"】"))</f>
        <v>【103.91】</v>
      </c>
      <c r="CA6" s="36">
        <f>IF(CA7="",NA(),CA7)</f>
        <v>152.84</v>
      </c>
      <c r="CB6" s="36">
        <f t="shared" ref="CB6:CJ6" si="9">IF(CB7="",NA(),CB7)</f>
        <v>159.11000000000001</v>
      </c>
      <c r="CC6" s="36">
        <f t="shared" si="9"/>
        <v>181.25</v>
      </c>
      <c r="CD6" s="36">
        <f t="shared" si="9"/>
        <v>165.23</v>
      </c>
      <c r="CE6" s="36">
        <f t="shared" si="9"/>
        <v>166.61</v>
      </c>
      <c r="CF6" s="36">
        <f t="shared" si="9"/>
        <v>169.82</v>
      </c>
      <c r="CG6" s="36">
        <f t="shared" si="9"/>
        <v>168.2</v>
      </c>
      <c r="CH6" s="36">
        <f t="shared" si="9"/>
        <v>168.67</v>
      </c>
      <c r="CI6" s="36">
        <f t="shared" si="9"/>
        <v>174.97</v>
      </c>
      <c r="CJ6" s="36">
        <f t="shared" si="9"/>
        <v>178.59</v>
      </c>
      <c r="CK6" s="35" t="str">
        <f>IF(CK7="","",IF(CK7="-","【-】","【"&amp;SUBSTITUTE(TEXT(CK7,"#,##0.00"),"-","△")&amp;"】"))</f>
        <v>【167.11】</v>
      </c>
      <c r="CL6" s="36">
        <f>IF(CL7="",NA(),CL7)</f>
        <v>56.91</v>
      </c>
      <c r="CM6" s="36">
        <f t="shared" ref="CM6:CU6" si="10">IF(CM7="",NA(),CM7)</f>
        <v>63.36</v>
      </c>
      <c r="CN6" s="36">
        <f t="shared" si="10"/>
        <v>64.84</v>
      </c>
      <c r="CO6" s="36">
        <f t="shared" si="10"/>
        <v>63.39</v>
      </c>
      <c r="CP6" s="36">
        <f t="shared" si="10"/>
        <v>62.37</v>
      </c>
      <c r="CQ6" s="36">
        <f t="shared" si="10"/>
        <v>55.13</v>
      </c>
      <c r="CR6" s="36">
        <f t="shared" si="10"/>
        <v>54.77</v>
      </c>
      <c r="CS6" s="36">
        <f t="shared" si="10"/>
        <v>54.92</v>
      </c>
      <c r="CT6" s="36">
        <f t="shared" si="10"/>
        <v>55.63</v>
      </c>
      <c r="CU6" s="36">
        <f t="shared" si="10"/>
        <v>55.03</v>
      </c>
      <c r="CV6" s="35" t="str">
        <f>IF(CV7="","",IF(CV7="-","【-】","【"&amp;SUBSTITUTE(TEXT(CV7,"#,##0.00"),"-","△")&amp;"】"))</f>
        <v>【60.27】</v>
      </c>
      <c r="CW6" s="36">
        <f>IF(CW7="",NA(),CW7)</f>
        <v>81.7</v>
      </c>
      <c r="CX6" s="36">
        <f t="shared" ref="CX6:DF6" si="11">IF(CX7="",NA(),CX7)</f>
        <v>80.14</v>
      </c>
      <c r="CY6" s="36">
        <f t="shared" si="11"/>
        <v>78.05</v>
      </c>
      <c r="CZ6" s="36">
        <f t="shared" si="11"/>
        <v>80.38</v>
      </c>
      <c r="DA6" s="36">
        <f t="shared" si="11"/>
        <v>81.08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46.22</v>
      </c>
      <c r="DI6" s="36">
        <f t="shared" ref="DI6:DQ6" si="12">IF(DI7="",NA(),DI7)</f>
        <v>47.1</v>
      </c>
      <c r="DJ6" s="36">
        <f t="shared" si="12"/>
        <v>47.82</v>
      </c>
      <c r="DK6" s="36">
        <f t="shared" si="12"/>
        <v>49.33</v>
      </c>
      <c r="DL6" s="36">
        <f t="shared" si="12"/>
        <v>50.3</v>
      </c>
      <c r="DM6" s="36">
        <f t="shared" si="12"/>
        <v>46.66</v>
      </c>
      <c r="DN6" s="36">
        <f t="shared" si="12"/>
        <v>47.46</v>
      </c>
      <c r="DO6" s="36">
        <f t="shared" si="12"/>
        <v>48.49</v>
      </c>
      <c r="DP6" s="36">
        <f t="shared" si="12"/>
        <v>48.05</v>
      </c>
      <c r="DQ6" s="36">
        <f t="shared" si="12"/>
        <v>48.87</v>
      </c>
      <c r="DR6" s="35" t="str">
        <f>IF(DR7="","",IF(DR7="-","【-】","【"&amp;SUBSTITUTE(TEXT(DR7,"#,##0.00"),"-","△")&amp;"】"))</f>
        <v>【48.85】</v>
      </c>
      <c r="DS6" s="36">
        <f>IF(DS7="",NA(),DS7)</f>
        <v>8.43</v>
      </c>
      <c r="DT6" s="36">
        <f t="shared" ref="DT6:EB6" si="13">IF(DT7="",NA(),DT7)</f>
        <v>8.1199999999999992</v>
      </c>
      <c r="DU6" s="36">
        <f t="shared" si="13"/>
        <v>8.85</v>
      </c>
      <c r="DV6" s="36">
        <f t="shared" si="13"/>
        <v>23.95</v>
      </c>
      <c r="DW6" s="36">
        <f t="shared" si="13"/>
        <v>25.05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0.02</v>
      </c>
      <c r="EE6" s="36">
        <f t="shared" ref="EE6:EM6" si="14">IF(EE7="",NA(),EE7)</f>
        <v>1.1599999999999999</v>
      </c>
      <c r="EF6" s="36">
        <f t="shared" si="14"/>
        <v>2.3199999999999998</v>
      </c>
      <c r="EG6" s="36">
        <f t="shared" si="14"/>
        <v>0.73</v>
      </c>
      <c r="EH6" s="36">
        <f t="shared" si="14"/>
        <v>0.17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303411</v>
      </c>
      <c r="D7" s="38">
        <v>46</v>
      </c>
      <c r="E7" s="38">
        <v>1</v>
      </c>
      <c r="F7" s="38">
        <v>0</v>
      </c>
      <c r="G7" s="38">
        <v>1</v>
      </c>
      <c r="H7" s="38" t="s">
        <v>93</v>
      </c>
      <c r="I7" s="38" t="s">
        <v>94</v>
      </c>
      <c r="J7" s="38" t="s">
        <v>95</v>
      </c>
      <c r="K7" s="38" t="s">
        <v>96</v>
      </c>
      <c r="L7" s="38" t="s">
        <v>97</v>
      </c>
      <c r="M7" s="38" t="s">
        <v>98</v>
      </c>
      <c r="N7" s="39" t="s">
        <v>99</v>
      </c>
      <c r="O7" s="39">
        <v>80.62</v>
      </c>
      <c r="P7" s="39">
        <v>92.91</v>
      </c>
      <c r="Q7" s="39">
        <v>3330</v>
      </c>
      <c r="R7" s="39">
        <v>16970</v>
      </c>
      <c r="S7" s="39">
        <v>151.69</v>
      </c>
      <c r="T7" s="39">
        <v>111.87</v>
      </c>
      <c r="U7" s="39">
        <v>15662</v>
      </c>
      <c r="V7" s="39">
        <v>46.73</v>
      </c>
      <c r="W7" s="39">
        <v>335.16</v>
      </c>
      <c r="X7" s="39">
        <v>124.1</v>
      </c>
      <c r="Y7" s="39">
        <v>123.62</v>
      </c>
      <c r="Z7" s="39">
        <v>111.27</v>
      </c>
      <c r="AA7" s="39">
        <v>118.91</v>
      </c>
      <c r="AB7" s="39">
        <v>116.77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1408.32</v>
      </c>
      <c r="AU7" s="39">
        <v>967.04</v>
      </c>
      <c r="AV7" s="39">
        <v>801.23</v>
      </c>
      <c r="AW7" s="39">
        <v>913.01</v>
      </c>
      <c r="AX7" s="39">
        <v>1941.56</v>
      </c>
      <c r="AY7" s="39">
        <v>381.53</v>
      </c>
      <c r="AZ7" s="39">
        <v>391.54</v>
      </c>
      <c r="BA7" s="39">
        <v>384.34</v>
      </c>
      <c r="BB7" s="39">
        <v>359.47</v>
      </c>
      <c r="BC7" s="39">
        <v>369.69</v>
      </c>
      <c r="BD7" s="39">
        <v>261.93</v>
      </c>
      <c r="BE7" s="39">
        <v>279.64999999999998</v>
      </c>
      <c r="BF7" s="39">
        <v>303.77</v>
      </c>
      <c r="BG7" s="39">
        <v>327.17</v>
      </c>
      <c r="BH7" s="39">
        <v>332.12</v>
      </c>
      <c r="BI7" s="39">
        <v>343.66</v>
      </c>
      <c r="BJ7" s="39">
        <v>393.27</v>
      </c>
      <c r="BK7" s="39">
        <v>386.97</v>
      </c>
      <c r="BL7" s="39">
        <v>380.58</v>
      </c>
      <c r="BM7" s="39">
        <v>401.79</v>
      </c>
      <c r="BN7" s="39">
        <v>402.99</v>
      </c>
      <c r="BO7" s="39">
        <v>270.45999999999998</v>
      </c>
      <c r="BP7" s="39">
        <v>120.56</v>
      </c>
      <c r="BQ7" s="39">
        <v>116.52</v>
      </c>
      <c r="BR7" s="39">
        <v>102.45</v>
      </c>
      <c r="BS7" s="39">
        <v>112.78</v>
      </c>
      <c r="BT7" s="39">
        <v>112.1</v>
      </c>
      <c r="BU7" s="39">
        <v>100.47</v>
      </c>
      <c r="BV7" s="39">
        <v>101.72</v>
      </c>
      <c r="BW7" s="39">
        <v>102.38</v>
      </c>
      <c r="BX7" s="39">
        <v>100.12</v>
      </c>
      <c r="BY7" s="39">
        <v>98.66</v>
      </c>
      <c r="BZ7" s="39">
        <v>103.91</v>
      </c>
      <c r="CA7" s="39">
        <v>152.84</v>
      </c>
      <c r="CB7" s="39">
        <v>159.11000000000001</v>
      </c>
      <c r="CC7" s="39">
        <v>181.25</v>
      </c>
      <c r="CD7" s="39">
        <v>165.23</v>
      </c>
      <c r="CE7" s="39">
        <v>166.61</v>
      </c>
      <c r="CF7" s="39">
        <v>169.82</v>
      </c>
      <c r="CG7" s="39">
        <v>168.2</v>
      </c>
      <c r="CH7" s="39">
        <v>168.67</v>
      </c>
      <c r="CI7" s="39">
        <v>174.97</v>
      </c>
      <c r="CJ7" s="39">
        <v>178.59</v>
      </c>
      <c r="CK7" s="39">
        <v>167.11</v>
      </c>
      <c r="CL7" s="39">
        <v>56.91</v>
      </c>
      <c r="CM7" s="39">
        <v>63.36</v>
      </c>
      <c r="CN7" s="39">
        <v>64.84</v>
      </c>
      <c r="CO7" s="39">
        <v>63.39</v>
      </c>
      <c r="CP7" s="39">
        <v>62.37</v>
      </c>
      <c r="CQ7" s="39">
        <v>55.13</v>
      </c>
      <c r="CR7" s="39">
        <v>54.77</v>
      </c>
      <c r="CS7" s="39">
        <v>54.92</v>
      </c>
      <c r="CT7" s="39">
        <v>55.63</v>
      </c>
      <c r="CU7" s="39">
        <v>55.03</v>
      </c>
      <c r="CV7" s="39">
        <v>60.27</v>
      </c>
      <c r="CW7" s="39">
        <v>81.7</v>
      </c>
      <c r="CX7" s="39">
        <v>80.14</v>
      </c>
      <c r="CY7" s="39">
        <v>78.05</v>
      </c>
      <c r="CZ7" s="39">
        <v>80.38</v>
      </c>
      <c r="DA7" s="39">
        <v>81.08</v>
      </c>
      <c r="DB7" s="39">
        <v>83</v>
      </c>
      <c r="DC7" s="39">
        <v>82.89</v>
      </c>
      <c r="DD7" s="39">
        <v>82.66</v>
      </c>
      <c r="DE7" s="39">
        <v>82.04</v>
      </c>
      <c r="DF7" s="39">
        <v>81.900000000000006</v>
      </c>
      <c r="DG7" s="39">
        <v>89.92</v>
      </c>
      <c r="DH7" s="39">
        <v>46.22</v>
      </c>
      <c r="DI7" s="39">
        <v>47.1</v>
      </c>
      <c r="DJ7" s="39">
        <v>47.82</v>
      </c>
      <c r="DK7" s="39">
        <v>49.33</v>
      </c>
      <c r="DL7" s="39">
        <v>50.3</v>
      </c>
      <c r="DM7" s="39">
        <v>46.66</v>
      </c>
      <c r="DN7" s="39">
        <v>47.46</v>
      </c>
      <c r="DO7" s="39">
        <v>48.49</v>
      </c>
      <c r="DP7" s="39">
        <v>48.05</v>
      </c>
      <c r="DQ7" s="39">
        <v>48.87</v>
      </c>
      <c r="DR7" s="39">
        <v>48.85</v>
      </c>
      <c r="DS7" s="39">
        <v>8.43</v>
      </c>
      <c r="DT7" s="39">
        <v>8.1199999999999992</v>
      </c>
      <c r="DU7" s="39">
        <v>8.85</v>
      </c>
      <c r="DV7" s="39">
        <v>23.95</v>
      </c>
      <c r="DW7" s="39">
        <v>25.05</v>
      </c>
      <c r="DX7" s="39">
        <v>9.85</v>
      </c>
      <c r="DY7" s="39">
        <v>9.7100000000000009</v>
      </c>
      <c r="DZ7" s="39">
        <v>12.79</v>
      </c>
      <c r="EA7" s="39">
        <v>13.39</v>
      </c>
      <c r="EB7" s="39">
        <v>14.85</v>
      </c>
      <c r="EC7" s="39">
        <v>17.8</v>
      </c>
      <c r="ED7" s="39">
        <v>0.02</v>
      </c>
      <c r="EE7" s="39">
        <v>1.1599999999999999</v>
      </c>
      <c r="EF7" s="39">
        <v>2.3199999999999998</v>
      </c>
      <c r="EG7" s="39">
        <v>0.73</v>
      </c>
      <c r="EH7" s="39">
        <v>0.17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宇都宮 良太</cp:lastModifiedBy>
  <dcterms:created xsi:type="dcterms:W3CDTF">2019-12-05T04:23:28Z</dcterms:created>
  <dcterms:modified xsi:type="dcterms:W3CDTF">2020-02-06T13:25:47Z</dcterms:modified>
  <cp:category/>
</cp:coreProperties>
</file>