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K:\⑭ 水道 及び 梁瀬簡水　（事務係）\■　経営比較分析表　（2月上旬ごろ）\02各団体経営比較分析表\11かつらぎ町\"/>
    </mc:Choice>
  </mc:AlternateContent>
  <xr:revisionPtr revIDLastSave="0" documentId="13_ncr:1_{8FE0182C-7755-4DA7-BCD9-C63159C7C0A3}" xr6:coauthVersionLast="40" xr6:coauthVersionMax="40" xr10:uidLastSave="{00000000-0000-0000-0000-000000000000}"/>
  <workbookProtection workbookAlgorithmName="SHA-512" workbookHashValue="lEraCZXxePq3XptLitUghP9gJ9dbZ7/gwvzxOmRJB9whcCqxoUlL5pyvI4NEhT8njhHCJUnqE460vt6xqi7zzA==" workbookSaltValue="ZP6fB+WQu5PcnKfq02xQqA=="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I10" i="4"/>
  <c r="BB8" i="4"/>
  <c r="AD8" i="4"/>
  <c r="W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<sst xmlns="http://schemas.openxmlformats.org/spreadsheetml/2006/main" count="225" uniqueCount="111">
  <si>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</si>
  <si>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</si>
  <si>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</si>
  <si>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</si>
  <si>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</si>
  <si>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</si>
  <si>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</si>
  <si>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</si>
  <si>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</si>
  <si>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</si>
  <si>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</si>
  <si>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</si>
  <si>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</si>
  <si>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</si>
  <si>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</si>
  <si>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</si>
  <si>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</si>
  <si>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</si>
  <si>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</si>
  <si>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</si>
  <si>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</si>
  <si>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</si>
  <si>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</si>
  <si>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</si>
  <si>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</si>
  <si>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</si>
  <si>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</si>
  <si>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</si>
  <si>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</si>
  <si>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</si>
  <si>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</si>
  <si>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</si>
  <si>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</si>
  <si>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</si>
  <si>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</si>
  <si>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</si>
  <si>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</si>
  <si>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</si>
  <si>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</si>
  <si>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</si>
  <si>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</si>
  <si>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</si>
  <si>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</si>
  <si>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</si>
  <si>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</si>
  <si>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</si>
  <si>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</si>
  <si>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</si>
  <si>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</si>
  <si>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</si>
  <si>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</si>
  <si>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</si>
  <si>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</si>
  <si>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</si>
  <si>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</si>
  <si>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</si>
  <si>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</si>
  <si>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</si>
  <si>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</si>
  <si>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</si>
  <si>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</si>
  <si>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</si>
  <si>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</si>
  <si>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</si>
  <si>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</si>
  <si>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</si>
  <si>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</si>
  <si>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</si>
  <si>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</si>
  <si>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</si>
  <si>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</si>
  <si>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</si>
  <si>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</si>
  <si>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</si>
  <si>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</si>
  <si>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</si>
  <si>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</si>
  <si>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</si>
  <si>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</si>
  <si>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</si>
  <si>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</si>
  <si>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</si>
  <si>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</si>
  <si>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</si>
  <si>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</si>
  <si>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</si>
  <si>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</si>
  <si>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</si>
  <si>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</si>
  <si>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</si>
  <si>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</si>
  <si>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</si>
  <si>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</si>
  <si>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</si>
  <si>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</si>
  <si>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</si>
  <si>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</si>
  <si>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</si>
  <si>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</si>
  <si>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</si>
  <si>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</si>
  <si>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</si>
  <si>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</si>
  <si>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</si>
  <si>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</si>
  <si>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</si>
  <si>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</si>
  <si>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</si>
  <si>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有収率の低下から管路の老朽化による漏水が主な要因と考えられます。しかし、経営は赤字傾向で更新投資に充てる資金がストックされておらず、施設更新がほとんどできていない状況が続いています。</t>
    <rPh sb="1" eb="4">
      <t>ユウシュウリツ</t>
    </rPh>
    <rPh sb="5" eb="7">
      <t>テイカ</t>
    </rPh>
    <rPh sb="9" eb="11">
      <t>カンロ</t>
    </rPh>
    <rPh sb="12" eb="15">
      <t>ロウキュウカ</t>
    </rPh>
    <rPh sb="18" eb="20">
      <t>ロウスイ</t>
    </rPh>
    <rPh sb="21" eb="22">
      <t>オモ</t>
    </rPh>
    <rPh sb="23" eb="25">
      <t>ヨウイン</t>
    </rPh>
    <rPh sb="26" eb="27">
      <t>カンガ</t>
    </rPh>
    <phoneticPr fontId="4"/>
  </si>
  <si>
    <t>　施設の老朽化が進んでいるが、更新する財源が少ない状況です。この主な要因は、人口減少による給水収益の減少であると考えられます。
　今後、財源を確保することや、料金値上げも検討し、施設の更新に努める必要があります。</t>
    <rPh sb="1" eb="3">
      <t>シセツ</t>
    </rPh>
    <rPh sb="4" eb="7">
      <t>ロウキュウカ</t>
    </rPh>
    <rPh sb="8" eb="9">
      <t>スス</t>
    </rPh>
    <rPh sb="15" eb="17">
      <t>コウシン</t>
    </rPh>
    <rPh sb="19" eb="21">
      <t>ザイゲン</t>
    </rPh>
    <rPh sb="22" eb="23">
      <t>スク</t>
    </rPh>
    <rPh sb="25" eb="27">
      <t>ジョウキョウ</t>
    </rPh>
    <rPh sb="32" eb="33">
      <t>オモ</t>
    </rPh>
    <rPh sb="34" eb="36">
      <t>ヨウイン</t>
    </rPh>
    <rPh sb="38" eb="40">
      <t>ジンコウ</t>
    </rPh>
    <rPh sb="40" eb="42">
      <t>ゲンショウ</t>
    </rPh>
    <rPh sb="45" eb="47">
      <t>キュウスイ</t>
    </rPh>
    <rPh sb="47" eb="49">
      <t>シュウエキ</t>
    </rPh>
    <rPh sb="50" eb="52">
      <t>ゲンショウ</t>
    </rPh>
    <rPh sb="56" eb="57">
      <t>カンガ</t>
    </rPh>
    <rPh sb="65" eb="67">
      <t>コンゴ</t>
    </rPh>
    <rPh sb="68" eb="70">
      <t>ザイゲン</t>
    </rPh>
    <rPh sb="71" eb="73">
      <t>カクホ</t>
    </rPh>
    <rPh sb="79" eb="81">
      <t>リョウキン</t>
    </rPh>
    <rPh sb="81" eb="83">
      <t>ネア</t>
    </rPh>
    <rPh sb="85" eb="87">
      <t>ケントウ</t>
    </rPh>
    <rPh sb="89" eb="91">
      <t>シセツ</t>
    </rPh>
    <rPh sb="92" eb="94">
      <t>コウシン</t>
    </rPh>
    <rPh sb="95" eb="96">
      <t>ツト</t>
    </rPh>
    <rPh sb="98" eb="100">
      <t>ヒツヨウ</t>
    </rPh>
    <phoneticPr fontId="4"/>
  </si>
  <si>
    <t xml:space="preserve">　収益的収支比率と料金回収率が１００％を下回る傾向にあることから、経営改善に取り組む必要があります。
　有収率が低く、漏水の可能性があるため、漏水調査に取り組みたいです。また、施設利用率が低いことから、施設更新時には施設規模の縮小も検討する必要があると考えます。
　企業債残高対給水収益比率が低いのは、必要な更新投資を行っていないためと考えられます。
　料金回収率が低い傾向にあり、施設更新を先送りせざるを得ないため、料金値上げを検討する必要があります。
</t>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</si>
</sst>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7-4737-89DC-BB10891D8E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2D97-4737-89DC-BB10891D8E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61.72</c:v>
                </c:pt>
                <c:pt idx="1">
                  <c:v>47.09</c:v>
                </c:pt>
                <c:pt idx="2">
                  <c:v>50.68</c:v>
                </c:pt>
                <c:pt idx="3">
                  <c:v>61.33</c:v>
                </c:pt>
                <c:pt idx="4">
                  <c:v>56.37</c:v>
                </c:pt>
              </c:numCache>
            </c:numRef>
          </c:val>
          <c:extLst>
            <c:ext xmlns:c16="http://schemas.microsoft.com/office/drawing/2014/chart" uri="{C3380CC4-5D6E-409C-BE32-E72D297353CC}">
              <c16:uniqueId val="{00000000-41F1-48A7-A9EC-290BC4D658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41F1-48A7-A9EC-290BC4D658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80.14</c:v>
                </c:pt>
                <c:pt idx="2">
                  <c:v>78.05</c:v>
                </c:pt>
                <c:pt idx="3">
                  <c:v>70.62</c:v>
                </c:pt>
                <c:pt idx="4">
                  <c:v>71.02</c:v>
                </c:pt>
              </c:numCache>
            </c:numRef>
          </c:val>
          <c:extLst>
            <c:ext xmlns:c16="http://schemas.microsoft.com/office/drawing/2014/chart" uri="{C3380CC4-5D6E-409C-BE32-E72D297353CC}">
              <c16:uniqueId val="{00000000-B947-473F-8857-366039FBA5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947-473F-8857-366039FBA5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109.94</c:v>
                </c:pt>
                <c:pt idx="1">
                  <c:v>89.78</c:v>
                </c:pt>
                <c:pt idx="2">
                  <c:v>87.29</c:v>
                </c:pt>
                <c:pt idx="3">
                  <c:v>101.06</c:v>
                </c:pt>
                <c:pt idx="4">
                  <c:v>92.08</c:v>
                </c:pt>
              </c:numCache>
            </c:numRef>
          </c:val>
          <c:extLst>
            <c:ext xmlns:c16="http://schemas.microsoft.com/office/drawing/2014/chart" uri="{C3380CC4-5D6E-409C-BE32-E72D297353CC}">
              <c16:uniqueId val="{00000000-F5C8-4384-BE12-3E96DEC210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5C8-4384-BE12-3E96DEC210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8F-44A4-BC3E-779503F4BFD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8F-44A4-BC3E-779503F4BFD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D-490C-AA4A-E17EFFD0BA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D-490C-AA4A-E17EFFD0BA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4-4FF0-BF31-67D3AD2D63C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4-4FF0-BF31-67D3AD2D63C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E-4B72-8F93-BC338357BB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E-4B72-8F93-BC338357BB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239.67</c:v>
                </c:pt>
                <c:pt idx="1">
                  <c:v>277.62</c:v>
                </c:pt>
                <c:pt idx="2">
                  <c:v>239.97</c:v>
                </c:pt>
                <c:pt idx="3">
                  <c:v>197.51</c:v>
                </c:pt>
                <c:pt idx="4">
                  <c:v>175.48</c:v>
                </c:pt>
              </c:numCache>
            </c:numRef>
          </c:val>
          <c:extLst>
            <c:ext xmlns:c16="http://schemas.microsoft.com/office/drawing/2014/chart" uri="{C3380CC4-5D6E-409C-BE32-E72D297353CC}">
              <c16:uniqueId val="{00000000-6081-4504-9A16-7C63648D47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081-4504-9A16-7C63648D47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104.12</c:v>
                </c:pt>
                <c:pt idx="1">
                  <c:v>84.24</c:v>
                </c:pt>
                <c:pt idx="2">
                  <c:v>82.56</c:v>
                </c:pt>
                <c:pt idx="3">
                  <c:v>96.48</c:v>
                </c:pt>
                <c:pt idx="4">
                  <c:v>88.08</c:v>
                </c:pt>
              </c:numCache>
            </c:numRef>
          </c:val>
          <c:extLst>
            <c:ext xmlns:c16="http://schemas.microsoft.com/office/drawing/2014/chart" uri="{C3380CC4-5D6E-409C-BE32-E72D297353CC}">
              <c16:uniqueId val="{00000000-7463-4B82-B2A3-2F154F5B0B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463-4B82-B2A3-2F154F5B0B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147.94</c:v>
                </c:pt>
                <c:pt idx="1">
                  <c:v>190.73</c:v>
                </c:pt>
                <c:pt idx="2">
                  <c:v>192.34</c:v>
                </c:pt>
                <c:pt idx="3">
                  <c:v>159.74</c:v>
                </c:pt>
                <c:pt idx="4">
                  <c:v>181.23</c:v>
                </c:pt>
              </c:numCache>
            </c:numRef>
          </c:val>
          <c:extLst>
            <c:ext xmlns:c16="http://schemas.microsoft.com/office/drawing/2014/chart" uri="{C3380CC4-5D6E-409C-BE32-E72D297353CC}">
              <c16:uniqueId val="{00000000-B5E8-4DD7-A9D8-DA0C625BD6E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5E8-4DD7-A9D8-DA0C625BD6E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CC18" sqref="CC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かつらぎ町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16970</v>
      </c>
      <c r="AM8" s="50"/>
      <c r="AN8" s="50"/>
      <c r="AO8" s="50"/>
      <c r="AP8" s="50"/>
      <c r="AQ8" s="50"/>
      <c r="AR8" s="50"/>
      <c r="AS8" s="50"/>
      <c r="AT8" s="46">
        <f>データ!$S$6</f>
        <v>151.69</v>
      </c>
      <c r="AU8" s="46"/>
      <c r="AV8" s="46"/>
      <c r="AW8" s="46"/>
      <c r="AX8" s="46"/>
      <c r="AY8" s="46"/>
      <c r="AZ8" s="46"/>
      <c r="BA8" s="46"/>
      <c r="BB8" s="46">
        <f>データ!$T$6</f>
        <v>111.87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1.0900000000000001</v>
      </c>
      <c r="Q10" s="46"/>
      <c r="R10" s="46"/>
      <c r="S10" s="46"/>
      <c r="T10" s="46"/>
      <c r="U10" s="46"/>
      <c r="V10" s="46"/>
      <c r="W10" s="50">
        <f>データ!$Q$6</f>
        <v>2222</v>
      </c>
      <c r="X10" s="50"/>
      <c r="Y10" s="50"/>
      <c r="Z10" s="50"/>
      <c r="AA10" s="50"/>
      <c r="AB10" s="50"/>
      <c r="AC10" s="50"/>
      <c r="AD10" s="2"/>
      <c r="AE10" s="2"/>
      <c r="AF10" s="2"/>
      <c r="AG10" s="2"/>
      <c r="AH10" s="2"/>
      <c r="AI10" s="2"/>
      <c r="AJ10" s="2"/>
      <c r="AK10" s="2"/>
      <c r="AL10" s="50">
        <f>データ!$U$6</f>
        <v>183</v>
      </c>
      <c r="AM10" s="50"/>
      <c r="AN10" s="50"/>
      <c r="AO10" s="50"/>
      <c r="AP10" s="50"/>
      <c r="AQ10" s="50"/>
      <c r="AR10" s="50"/>
      <c r="AS10" s="50"/>
      <c r="AT10" s="46">
        <f>データ!$V$6</f>
        <v>0.9</v>
      </c>
      <c r="AU10" s="46"/>
      <c r="AV10" s="46"/>
      <c r="AW10" s="46"/>
      <c r="AX10" s="46"/>
      <c r="AY10" s="46"/>
      <c r="AZ10" s="46"/>
      <c r="BA10" s="46"/>
      <c r="BB10" s="46">
        <f>データ!$W$6</f>
        <v>203.33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xObEmHKPgbo9x6MosVCK+oBDz9IgwsNdIJulCdnGtRdFm5KVdX77N7lVe2XOoMGG369mydsjHhkIIN4/+crIIg==" saltValue="8NayVBw9Zmyyp4z9gPJ6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303411</v>
      </c>
      <c r="D6" s="34">
        <f t="shared" si="3"/>
        <v>47</v>
      </c>
      <c r="E6" s="34">
        <f t="shared" si="3"/>
        <v>1</v>
      </c>
      <c r="F6" s="34">
        <f t="shared" si="3"/>
        <v>0</v>
      </c>
      <c r="G6" s="34">
        <f t="shared" si="3"/>
        <v>0</v>
      </c>
      <c r="H6" s="34" t="str">
        <f t="shared" si="3"/>
        <v>和歌山県　かつらぎ町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1.0900000000000001</v>
      </c>
      <c r="Q6" s="35">
        <f t="shared" si="3"/>
        <v>2222</v>
      </c>
      <c r="R6" s="35">
        <f t="shared" si="3"/>
        <v>16970</v>
      </c>
      <c r="S6" s="35">
        <f t="shared" si="3"/>
        <v>151.69</v>
      </c>
      <c r="T6" s="35">
        <f t="shared" si="3"/>
        <v>111.87</v>
      </c>
      <c r="U6" s="35">
        <f t="shared" si="3"/>
        <v>183</v>
      </c>
      <c r="V6" s="35">
        <f t="shared" si="3"/>
        <v>0.9</v>
      </c>
      <c r="W6" s="35">
        <f t="shared" si="3"/>
        <v>203.33</v>
      </c>
      <c r="X6" s="36">
        <f>IF(X7="",NA(),X7)</f>
        <v>109.94</v>
      </c>
      <c r="Y6" s="36">
        <f t="shared" ref="Y6:AG6" si="4">IF(Y7="",NA(),Y7)</f>
        <v>89.78</v>
      </c>
      <c r="Z6" s="36">
        <f t="shared" si="4"/>
        <v>87.29</v>
      </c>
      <c r="AA6" s="36">
        <f t="shared" si="4"/>
        <v>101.06</v>
      </c>
      <c r="AB6" s="36">
        <f t="shared" si="4"/>
        <v>92.08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239.67</v>
      </c>
      <c r="BF6" s="36">
        <f t="shared" ref="BF6:BN6" si="7">IF(BF7="",NA(),BF7)</f>
        <v>277.62</v>
      </c>
      <c r="BG6" s="36">
        <f t="shared" si="7"/>
        <v>239.97</v>
      </c>
      <c r="BH6" s="36">
        <f t="shared" si="7"/>
        <v>197.51</v>
      </c>
      <c r="BI6" s="36">
        <f t="shared" si="7"/>
        <v>175.48</v>
      </c>
      <c r="BJ6" s="36">
        <f t="shared" si="7"/>
        <v>1486.62</v>
      </c>
      <c r="BK6" s="36">
        <f t="shared" si="7"/>
        <v>1510.14</v>
      </c>
      <c r="BL6" s="36">
        <f t="shared" si="7"/>
        <v>1595.62</v>
      </c>
      <c r="BM6" s="36">
        <f t="shared" si="7"/>
        <v>1302.33</v>
      </c>
      <c r="BN6" s="36">
        <f t="shared" si="7"/>
        <v>1274.21</v>
      </c>
      <c r="BO6" s="35" t="str">
        <f>IF(BO7="","",IF(BO7="-","【-】","【"&amp;SUBSTITUTE(TEXT(BO7,"#,##0.00"),"-","△")&amp;"】"))</f>
        <v>【1,074.14】</v>
      </c>
      <c r="BP6" s="36">
        <f>IF(BP7="",NA(),BP7)</f>
        <v>104.12</v>
      </c>
      <c r="BQ6" s="36">
        <f t="shared" ref="BQ6:BY6" si="8">IF(BQ7="",NA(),BQ7)</f>
        <v>84.24</v>
      </c>
      <c r="BR6" s="36">
        <f t="shared" si="8"/>
        <v>82.56</v>
      </c>
      <c r="BS6" s="36">
        <f t="shared" si="8"/>
        <v>96.48</v>
      </c>
      <c r="BT6" s="36">
        <f t="shared" si="8"/>
        <v>88.08</v>
      </c>
      <c r="BU6" s="36">
        <f t="shared" si="8"/>
        <v>24.39</v>
      </c>
      <c r="BV6" s="36">
        <f t="shared" si="8"/>
        <v>22.67</v>
      </c>
      <c r="BW6" s="36">
        <f t="shared" si="8"/>
        <v>37.92</v>
      </c>
      <c r="BX6" s="36">
        <f t="shared" si="8"/>
        <v>40.89</v>
      </c>
      <c r="BY6" s="36">
        <f t="shared" si="8"/>
        <v>41.25</v>
      </c>
      <c r="BZ6" s="35" t="str">
        <f>IF(BZ7="","",IF(BZ7="-","【-】","【"&amp;SUBSTITUTE(TEXT(BZ7,"#,##0.00"),"-","△")&amp;"】"))</f>
        <v>【54.36】</v>
      </c>
      <c r="CA6" s="36">
        <f>IF(CA7="",NA(),CA7)</f>
        <v>147.94</v>
      </c>
      <c r="CB6" s="36">
        <f t="shared" ref="CB6:CJ6" si="9">IF(CB7="",NA(),CB7)</f>
        <v>190.73</v>
      </c>
      <c r="CC6" s="36">
        <f t="shared" si="9"/>
        <v>192.34</v>
      </c>
      <c r="CD6" s="36">
        <f t="shared" si="9"/>
        <v>159.74</v>
      </c>
      <c r="CE6" s="36">
        <f t="shared" si="9"/>
        <v>181.23</v>
      </c>
      <c r="CF6" s="36">
        <f t="shared" si="9"/>
        <v>734.18</v>
      </c>
      <c r="CG6" s="36">
        <f t="shared" si="9"/>
        <v>789.62</v>
      </c>
      <c r="CH6" s="36">
        <f t="shared" si="9"/>
        <v>423.18</v>
      </c>
      <c r="CI6" s="36">
        <f t="shared" si="9"/>
        <v>383.2</v>
      </c>
      <c r="CJ6" s="36">
        <f t="shared" si="9"/>
        <v>383.25</v>
      </c>
      <c r="CK6" s="35" t="str">
        <f>IF(CK7="","",IF(CK7="-","【-】","【"&amp;SUBSTITUTE(TEXT(CK7,"#,##0.00"),"-","△")&amp;"】"))</f>
        <v>【296.40】</v>
      </c>
      <c r="CL6" s="36">
        <f>IF(CL7="",NA(),CL7)</f>
        <v>61.72</v>
      </c>
      <c r="CM6" s="36">
        <f t="shared" ref="CM6:CU6" si="10">IF(CM7="",NA(),CM7)</f>
        <v>47.09</v>
      </c>
      <c r="CN6" s="36">
        <f t="shared" si="10"/>
        <v>50.68</v>
      </c>
      <c r="CO6" s="36">
        <f t="shared" si="10"/>
        <v>61.33</v>
      </c>
      <c r="CP6" s="36">
        <f t="shared" si="10"/>
        <v>56.37</v>
      </c>
      <c r="CQ6" s="36">
        <f t="shared" si="10"/>
        <v>48.36</v>
      </c>
      <c r="CR6" s="36">
        <f t="shared" si="10"/>
        <v>48.7</v>
      </c>
      <c r="CS6" s="36">
        <f t="shared" si="10"/>
        <v>46.9</v>
      </c>
      <c r="CT6" s="36">
        <f t="shared" si="10"/>
        <v>47.95</v>
      </c>
      <c r="CU6" s="36">
        <f t="shared" si="10"/>
        <v>48.26</v>
      </c>
      <c r="CV6" s="35" t="str">
        <f>IF(CV7="","",IF(CV7="-","【-】","【"&amp;SUBSTITUTE(TEXT(CV7,"#,##0.00"),"-","△")&amp;"】"))</f>
        <v>【55.95】</v>
      </c>
      <c r="CW6" s="36">
        <f>IF(CW7="",NA(),CW7)</f>
        <v>81.7</v>
      </c>
      <c r="CX6" s="36">
        <f t="shared" ref="CX6:DF6" si="11">IF(CX7="",NA(),CX7)</f>
        <v>80.14</v>
      </c>
      <c r="CY6" s="36">
        <f t="shared" si="11"/>
        <v>78.05</v>
      </c>
      <c r="CZ6" s="36">
        <f t="shared" si="11"/>
        <v>70.62</v>
      </c>
      <c r="DA6" s="36">
        <f t="shared" si="11"/>
        <v>71.02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303411</v>
      </c>
      <c r="D7" s="38">
        <v>47</v>
      </c>
      <c r="E7" s="38">
        <v>1</v>
      </c>
      <c r="F7" s="38">
        <v>0</v>
      </c>
      <c r="G7" s="38">
        <v>0</v>
      </c>
      <c r="H7" s="38" t="s">
        <v>95</v>
      </c>
      <c r="I7" s="38" t="s">
        <v>96</v>
      </c>
      <c r="J7" s="38" t="s">
        <v>97</v>
      </c>
      <c r="K7" s="38" t="s">
        <v>98</v>
      </c>
      <c r="L7" s="38" t="s">
        <v>99</v>
      </c>
      <c r="M7" s="38" t="s">
        <v>100</v>
      </c>
      <c r="N7" s="39" t="s">
        <v>101</v>
      </c>
      <c r="O7" s="39" t="s">
        <v>102</v>
      </c>
      <c r="P7" s="39">
        <v>1.0900000000000001</v>
      </c>
      <c r="Q7" s="39">
        <v>2222</v>
      </c>
      <c r="R7" s="39">
        <v>16970</v>
      </c>
      <c r="S7" s="39">
        <v>151.69</v>
      </c>
      <c r="T7" s="39">
        <v>111.87</v>
      </c>
      <c r="U7" s="39">
        <v>183</v>
      </c>
      <c r="V7" s="39">
        <v>0.9</v>
      </c>
      <c r="W7" s="39">
        <v>203.33</v>
      </c>
      <c r="X7" s="39">
        <v>109.94</v>
      </c>
      <c r="Y7" s="39">
        <v>89.78</v>
      </c>
      <c r="Z7" s="39">
        <v>87.29</v>
      </c>
      <c r="AA7" s="39">
        <v>101.06</v>
      </c>
      <c r="AB7" s="39">
        <v>92.08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239.67</v>
      </c>
      <c r="BF7" s="39">
        <v>277.62</v>
      </c>
      <c r="BG7" s="39">
        <v>239.97</v>
      </c>
      <c r="BH7" s="39">
        <v>197.51</v>
      </c>
      <c r="BI7" s="39">
        <v>175.48</v>
      </c>
      <c r="BJ7" s="39">
        <v>1486.62</v>
      </c>
      <c r="BK7" s="39">
        <v>1510.14</v>
      </c>
      <c r="BL7" s="39">
        <v>1595.62</v>
      </c>
      <c r="BM7" s="39">
        <v>1302.33</v>
      </c>
      <c r="BN7" s="39">
        <v>1274.21</v>
      </c>
      <c r="BO7" s="39">
        <v>1074.1400000000001</v>
      </c>
      <c r="BP7" s="39">
        <v>104.12</v>
      </c>
      <c r="BQ7" s="39">
        <v>84.24</v>
      </c>
      <c r="BR7" s="39">
        <v>82.56</v>
      </c>
      <c r="BS7" s="39">
        <v>96.48</v>
      </c>
      <c r="BT7" s="39">
        <v>88.08</v>
      </c>
      <c r="BU7" s="39">
        <v>24.39</v>
      </c>
      <c r="BV7" s="39">
        <v>22.67</v>
      </c>
      <c r="BW7" s="39">
        <v>37.92</v>
      </c>
      <c r="BX7" s="39">
        <v>40.89</v>
      </c>
      <c r="BY7" s="39">
        <v>41.25</v>
      </c>
      <c r="BZ7" s="39">
        <v>54.36</v>
      </c>
      <c r="CA7" s="39">
        <v>147.94</v>
      </c>
      <c r="CB7" s="39">
        <v>190.73</v>
      </c>
      <c r="CC7" s="39">
        <v>192.34</v>
      </c>
      <c r="CD7" s="39">
        <v>159.74</v>
      </c>
      <c r="CE7" s="39">
        <v>181.23</v>
      </c>
      <c r="CF7" s="39">
        <v>734.18</v>
      </c>
      <c r="CG7" s="39">
        <v>789.62</v>
      </c>
      <c r="CH7" s="39">
        <v>423.18</v>
      </c>
      <c r="CI7" s="39">
        <v>383.2</v>
      </c>
      <c r="CJ7" s="39">
        <v>383.25</v>
      </c>
      <c r="CK7" s="39">
        <v>296.39999999999998</v>
      </c>
      <c r="CL7" s="39">
        <v>61.72</v>
      </c>
      <c r="CM7" s="39">
        <v>47.09</v>
      </c>
      <c r="CN7" s="39">
        <v>50.68</v>
      </c>
      <c r="CO7" s="39">
        <v>61.33</v>
      </c>
      <c r="CP7" s="39">
        <v>56.37</v>
      </c>
      <c r="CQ7" s="39">
        <v>48.36</v>
      </c>
      <c r="CR7" s="39">
        <v>48.7</v>
      </c>
      <c r="CS7" s="39">
        <v>46.9</v>
      </c>
      <c r="CT7" s="39">
        <v>47.95</v>
      </c>
      <c r="CU7" s="39">
        <v>48.26</v>
      </c>
      <c r="CV7" s="39">
        <v>55.95</v>
      </c>
      <c r="CW7" s="39">
        <v>81.7</v>
      </c>
      <c r="CX7" s="39">
        <v>80.14</v>
      </c>
      <c r="CY7" s="39">
        <v>78.05</v>
      </c>
      <c r="CZ7" s="39">
        <v>70.62</v>
      </c>
      <c r="DA7" s="39">
        <v>71.02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中前 由美</cp:lastModifiedBy>
  <cp:lastPrinted>2020-02-07T02:51:35Z</cp:lastPrinted>
  <dcterms:created xsi:type="dcterms:W3CDTF">2019-12-05T04:38:29Z</dcterms:created>
  <dcterms:modified xsi:type="dcterms:W3CDTF">2020-02-07T02:53:51Z</dcterms:modified>
  <cp:category/>
</cp:coreProperties>
</file>