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K:\　下水道 （事務）\▲ 経営比較分析表　（２月上旬）　（永年保存）\平成３０年度\"/>
    </mc:Choice>
  </mc:AlternateContent>
  <xr:revisionPtr revIDLastSave="0" documentId="13_ncr:1_{22A621A0-A69A-46F7-9963-35BCABFA91B8}" xr6:coauthVersionLast="43" xr6:coauthVersionMax="43" xr10:uidLastSave="{00000000-0000-0000-0000-000000000000}"/>
  <workbookProtection workbookAlgorithmName="SHA-512" workbookHashValue="3r7RfkNMxo0q0zFothi7YYh0n3kgv6U4g8H3BBaIHtQg1WNpL+FUI5uur+x9c02+YCWP2JEOLMbWmePrrV4H8w==" workbookSaltValue="V1hkrg1YWpcZ0sS3KojMww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W10" i="4"/>
  <c r="P10" i="4"/>
  <c r="I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<sst xmlns="http://schemas.openxmlformats.org/spreadsheetml/2006/main" count="233" uniqueCount="112">
  <si>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</si>
  <si>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</si>
  <si>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</si>
  <si>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</si>
  <si>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</si>
  <si>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</si>
  <si>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</si>
  <si>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</si>
  <si>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</si>
  <si>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</si>
  <si>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</si>
  <si>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</si>
  <si>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</si>
  <si>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</si>
  <si>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</si>
  <si>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</si>
  <si>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</si>
  <si>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</si>
  <si>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</si>
  <si>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</si>
  <si>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</si>
  <si>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</si>
  <si>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</si>
  <si>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</si>
  <si>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</si>
  <si>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</si>
  <si>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</si>
  <si>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</si>
  <si>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</si>
  <si>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</si>
  <si>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</si>
  <si>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</si>
  <si>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</si>
  <si>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</si>
  <si>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</si>
  <si>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</si>
  <si>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</si>
  <si>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</si>
  <si>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</si>
  <si>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</si>
  <si>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</si>
  <si>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</si>
  <si>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</si>
  <si>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</si>
  <si>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</si>
  <si>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</si>
  <si>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</si>
  <si>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</si>
  <si>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</si>
  <si>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</si>
  <si>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</si>
  <si>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</si>
  <si>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</si>
  <si>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</si>
  <si>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</si>
  <si>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</si>
  <si>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</si>
  <si>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</si>
  <si>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</si>
  <si>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</si>
  <si>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</si>
  <si>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</si>
  <si>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</si>
  <si>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</si>
  <si>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</si>
  <si>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</si>
  <si>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</si>
  <si>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</si>
  <si>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</si>
  <si>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</si>
  <si>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</si>
  <si>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</si>
  <si>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</si>
  <si>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</si>
  <si>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</si>
  <si>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</si>
  <si>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</si>
  <si>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</si>
  <si>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</si>
  <si>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</si>
  <si>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</si>
  <si>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</si>
  <si>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</si>
  <si>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</si>
  <si>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</si>
  <si>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</si>
  <si>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</si>
  <si>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</si>
  <si>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</si>
  <si>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</si>
  <si>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</si>
  <si>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</si>
  <si>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</si>
  <si>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</si>
  <si>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</si>
  <si>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</si>
  <si>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かつらぎ町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</si>
  <si>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</si>
  <si>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</si>
  <si>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</si>
  <si>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</si>
  <si>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</si>
  <si>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</si>
  <si>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</si>
  <si>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</si>
  <si>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</si>
  <si>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</si>
  <si>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</si>
  <si>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</si>
  <si>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昭和60年度の工事開始からの期間が短いとはいえ、投資規模に応じた使用料収入には結びついていません。
　経営を改善するため、接続率の向上に努めると共に、起伏が多い地勢・費用対効果・実現性を考慮し、事業計画区域の縮小を検討しています。</t>
    <rPh sb="73" eb="74">
      <t>トモ</t>
    </rPh>
    <rPh sb="76" eb="78">
      <t>キフク</t>
    </rPh>
    <rPh sb="79" eb="80">
      <t>オオ</t>
    </rPh>
    <rPh sb="81" eb="83">
      <t>チセイ</t>
    </rPh>
    <rPh sb="90" eb="93">
      <t>ジツゲンセイ</t>
    </rPh>
    <rPh sb="94" eb="96">
      <t>コウリョ</t>
    </rPh>
    <rPh sb="98" eb="100">
      <t>ジギョウ</t>
    </rPh>
    <rPh sb="100" eb="102">
      <t>ケイカク</t>
    </rPh>
    <rPh sb="102" eb="104">
      <t>クイキ</t>
    </rPh>
    <rPh sb="105" eb="107">
      <t>シュクショウ</t>
    </rPh>
    <rPh sb="108" eb="110">
      <t>ケントウ</t>
    </rPh>
    <phoneticPr fontId="4"/>
  </si>
  <si>
    <t>　汚水管渠につきましては、法定耐用年数が50年であり、昭和60年度の工事着手からの期間が短いため、更新時期ではありません。
　しかしながら、施設の経年劣化は避けられないため、ストックマネジメント計画に基づき適切な点検・維持補修を行い施設の長寿命化に努め、施設の破損事故防止と更新投資費の抑制を図ります。</t>
    <rPh sb="13" eb="15">
      <t>ホウテイ</t>
    </rPh>
    <rPh sb="15" eb="17">
      <t>タイヨウ</t>
    </rPh>
    <rPh sb="17" eb="19">
      <t>ネンスウ</t>
    </rPh>
    <rPh sb="22" eb="23">
      <t>ネン</t>
    </rPh>
    <rPh sb="70" eb="72">
      <t>シセツ</t>
    </rPh>
    <rPh sb="73" eb="75">
      <t>ケイネン</t>
    </rPh>
    <rPh sb="78" eb="79">
      <t>サ</t>
    </rPh>
    <rPh sb="97" eb="99">
      <t>ケイカク</t>
    </rPh>
    <rPh sb="100" eb="101">
      <t>モト</t>
    </rPh>
    <rPh sb="109" eb="111">
      <t>イジ</t>
    </rPh>
    <rPh sb="116" eb="118">
      <t>シセツ</t>
    </rPh>
    <rPh sb="124" eb="125">
      <t>ツト</t>
    </rPh>
    <rPh sb="127" eb="129">
      <t>シセツ</t>
    </rPh>
    <rPh sb="130" eb="132">
      <t>ハソン</t>
    </rPh>
    <rPh sb="132" eb="134">
      <t>ジコ</t>
    </rPh>
    <rPh sb="134" eb="136">
      <t>ボウシ</t>
    </rPh>
    <rPh sb="137" eb="139">
      <t>コウシン</t>
    </rPh>
    <rPh sb="139" eb="141">
      <t>トウシ</t>
    </rPh>
    <rPh sb="141" eb="142">
      <t>ヒ</t>
    </rPh>
    <rPh sb="143" eb="145">
      <t>ヨクセイ</t>
    </rPh>
    <rPh sb="146" eb="147">
      <t>ハカ</t>
    </rPh>
    <phoneticPr fontId="4"/>
  </si>
  <si>
    <t>　平成２９年度以降は、収益的収支比率・経費回収率・汚水処理原価が大きく改善しています。主な要因は、一般会計の負担基準が増加変更されたことと、一般会計の負担が多い事業を行ったためであり、投資効果や下水道事業の経営努力のみによるものではありません。
　企業債残高対事業規模比率が減少傾向にあるのは、下水道使用料が増加傾向にあるのと、財政規模に応じた投資・企業債発行に抑制しているためであり、事業計画概成に必要な投資を行えていないと言えます。
　なお、本町の汚水処理につきましては、県営の処理場が行っているため、施設利用率の該当はありません。</t>
    <rPh sb="1" eb="3">
      <t>ヘイセイ</t>
    </rPh>
    <rPh sb="5" eb="7">
      <t>ネンド</t>
    </rPh>
    <rPh sb="7" eb="9">
      <t>イコウ</t>
    </rPh>
    <rPh sb="49" eb="51">
      <t>イッパン</t>
    </rPh>
    <rPh sb="51" eb="53">
      <t>カイケイ</t>
    </rPh>
    <rPh sb="70" eb="72">
      <t>イッパン</t>
    </rPh>
    <rPh sb="72" eb="74">
      <t>カイケイ</t>
    </rPh>
    <rPh sb="124" eb="126">
      <t>キギョウ</t>
    </rPh>
    <rPh sb="126" eb="127">
      <t>サイ</t>
    </rPh>
    <rPh sb="127" eb="129">
      <t>ザンダカ</t>
    </rPh>
    <rPh sb="129" eb="130">
      <t>タイ</t>
    </rPh>
    <rPh sb="130" eb="132">
      <t>ジギョウ</t>
    </rPh>
    <rPh sb="132" eb="134">
      <t>キボ</t>
    </rPh>
    <rPh sb="134" eb="136">
      <t>ヒリツ</t>
    </rPh>
    <rPh sb="137" eb="139">
      <t>ゲンショウ</t>
    </rPh>
    <rPh sb="139" eb="141">
      <t>ケイコウ</t>
    </rPh>
    <rPh sb="147" eb="150">
      <t>ゲスイドウ</t>
    </rPh>
    <rPh sb="150" eb="153">
      <t>シヨウリョウ</t>
    </rPh>
    <rPh sb="154" eb="156">
      <t>ゾウカ</t>
    </rPh>
    <rPh sb="156" eb="158">
      <t>ケイコウ</t>
    </rPh>
    <rPh sb="164" eb="166">
      <t>ザイセイ</t>
    </rPh>
    <rPh sb="166" eb="168">
      <t>キボ</t>
    </rPh>
    <rPh sb="169" eb="170">
      <t>オウ</t>
    </rPh>
    <rPh sb="172" eb="174">
      <t>トウシ</t>
    </rPh>
    <rPh sb="175" eb="177">
      <t>キギョウ</t>
    </rPh>
    <rPh sb="177" eb="178">
      <t>サイ</t>
    </rPh>
    <rPh sb="178" eb="180">
      <t>ハッコウ</t>
    </rPh>
    <rPh sb="181" eb="183">
      <t>ヨクセイ</t>
    </rPh>
    <rPh sb="193" eb="195">
      <t>ジギョウ</t>
    </rPh>
    <rPh sb="195" eb="197">
      <t>ケイカク</t>
    </rPh>
    <rPh sb="197" eb="199">
      <t>ガイセイ</t>
    </rPh>
    <rPh sb="200" eb="202">
      <t>ヒツヨウ</t>
    </rPh>
    <rPh sb="203" eb="205">
      <t>トウシ</t>
    </rPh>
    <rPh sb="206" eb="207">
      <t>オコナ</t>
    </rPh>
    <rPh sb="213" eb="214">
      <t>イ</t>
    </rPh>
    <rPh sb="223" eb="225">
      <t>ホンチョウ</t>
    </rPh>
    <rPh sb="226" eb="228">
      <t>オスイ</t>
    </rPh>
    <rPh sb="228" eb="230">
      <t>ショリ</t>
    </rPh>
    <rPh sb="238" eb="240">
      <t>ケンエイ</t>
    </rPh>
    <rPh sb="241" eb="244">
      <t>ショリジョウ</t>
    </rPh>
    <rPh sb="245" eb="246">
      <t>オコナ</t>
    </rPh>
    <rPh sb="253" eb="255">
      <t>シセツ</t>
    </rPh>
    <rPh sb="255" eb="257">
      <t>リヨウ</t>
    </rPh>
    <rPh sb="257" eb="258">
      <t>リツ</t>
    </rPh>
    <rPh sb="259" eb="261">
      <t>ガイトウ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</si>
</sst>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E-4754-AF59-56B7D2761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0.33</c:v>
                </c:pt>
                <c:pt idx="2">
                  <c:v>0.15</c:v>
                </c:pt>
                <c:pt idx="3">
                  <c:v>0.16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E-4754-AF59-56B7D2761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E-4505-B422-E3F68E5B2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41.63</c:v>
                </c:pt>
                <c:pt idx="1">
                  <c:v>44.89</c:v>
                </c:pt>
                <c:pt idx="2">
                  <c:v>53.51</c:v>
                </c:pt>
                <c:pt idx="3">
                  <c:v>53.5</c:v>
                </c:pt>
                <c:pt idx="4">
                  <c:v>52.58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E-4505-B422-E3F68E5B2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74.900000000000006</c:v>
                </c:pt>
                <c:pt idx="1">
                  <c:v>75.349999999999994</c:v>
                </c:pt>
                <c:pt idx="2">
                  <c:v>81.23</c:v>
                </c:pt>
                <c:pt idx="3">
                  <c:v>82.4</c:v>
                </c:pt>
                <c:pt idx="4">
                  <c:v>83.36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4-4434-92FB-264EA1993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66.33</c:v>
                </c:pt>
                <c:pt idx="1">
                  <c:v>64.89</c:v>
                </c:pt>
                <c:pt idx="2">
                  <c:v>83.91</c:v>
                </c:pt>
                <c:pt idx="3">
                  <c:v>83.51</c:v>
                </c:pt>
                <c:pt idx="4">
                  <c:v>83.02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4-4434-92FB-264EA1993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48.52</c:v>
                </c:pt>
                <c:pt idx="1">
                  <c:v>48.52</c:v>
                </c:pt>
                <c:pt idx="2">
                  <c:v>48.6</c:v>
                </c:pt>
                <c:pt idx="3">
                  <c:v>85.67</c:v>
                </c:pt>
                <c:pt idx="4">
                  <c:v>84.05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3-4EA7-B6B8-510985424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23-4EA7-B6B8-510985424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8-43DA-A27A-7B8204385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38-43DA-A27A-7B8204385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F-463D-91EA-E1850A453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2F-463D-91EA-E1850A453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7-4A82-89FE-892DAB444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27-4A82-89FE-892DAB444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7-4237-AB75-7A9F679D9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17-4237-AB75-7A9F679D9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3089.04</c:v>
                </c:pt>
                <c:pt idx="1">
                  <c:v>2425.12</c:v>
                </c:pt>
                <c:pt idx="2">
                  <c:v>2544.1</c:v>
                </c:pt>
                <c:pt idx="3">
                  <c:v>2102.89</c:v>
                </c:pt>
                <c:pt idx="4">
                  <c:v>2002.2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4-4076-9C2C-8DFBB88B7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1315.67</c:v>
                </c:pt>
                <c:pt idx="1">
                  <c:v>1240.1600000000001</c:v>
                </c:pt>
                <c:pt idx="2">
                  <c:v>1111.31</c:v>
                </c:pt>
                <c:pt idx="3">
                  <c:v>966.33</c:v>
                </c:pt>
                <c:pt idx="4">
                  <c:v>958.81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74-4076-9C2C-8DFBB88B7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46.75</c:v>
                </c:pt>
                <c:pt idx="1">
                  <c:v>50.9</c:v>
                </c:pt>
                <c:pt idx="2">
                  <c:v>42.81</c:v>
                </c:pt>
                <c:pt idx="3">
                  <c:v>93.52</c:v>
                </c:pt>
                <c:pt idx="4">
                  <c:v>95.28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6-4423-9D8F-7727D15C7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60.78</c:v>
                </c:pt>
                <c:pt idx="1">
                  <c:v>60.17</c:v>
                </c:pt>
                <c:pt idx="2">
                  <c:v>75.540000000000006</c:v>
                </c:pt>
                <c:pt idx="3">
                  <c:v>81.739999999999995</c:v>
                </c:pt>
                <c:pt idx="4">
                  <c:v>82.88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16-4423-9D8F-7727D15C7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313.58999999999997</c:v>
                </c:pt>
                <c:pt idx="1">
                  <c:v>306.25</c:v>
                </c:pt>
                <c:pt idx="2">
                  <c:v>368.81</c:v>
                </c:pt>
                <c:pt idx="3">
                  <c:v>164.59</c:v>
                </c:pt>
                <c:pt idx="4">
                  <c:v>167.27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03-4662-A833-2D706CB29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276.26</c:v>
                </c:pt>
                <c:pt idx="1">
                  <c:v>281.52999999999997</c:v>
                </c:pt>
                <c:pt idx="2">
                  <c:v>207.96</c:v>
                </c:pt>
                <c:pt idx="3">
                  <c:v>194.31</c:v>
                </c:pt>
                <c:pt idx="4">
                  <c:v>190.99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03-4662-A833-2D706CB29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N7" zoomScaleNormal="100" workbookViewId="0">
      <selection activeCell="BL11" sqref="BL11:BZ1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和歌山県　かつらぎ町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16970</v>
      </c>
      <c r="AM8" s="69"/>
      <c r="AN8" s="69"/>
      <c r="AO8" s="69"/>
      <c r="AP8" s="69"/>
      <c r="AQ8" s="69"/>
      <c r="AR8" s="69"/>
      <c r="AS8" s="69"/>
      <c r="AT8" s="68">
        <f>データ!T6</f>
        <v>151.69</v>
      </c>
      <c r="AU8" s="68"/>
      <c r="AV8" s="68"/>
      <c r="AW8" s="68"/>
      <c r="AX8" s="68"/>
      <c r="AY8" s="68"/>
      <c r="AZ8" s="68"/>
      <c r="BA8" s="68"/>
      <c r="BB8" s="68">
        <f>データ!U6</f>
        <v>111.87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37.89</v>
      </c>
      <c r="Q10" s="68"/>
      <c r="R10" s="68"/>
      <c r="S10" s="68"/>
      <c r="T10" s="68"/>
      <c r="U10" s="68"/>
      <c r="V10" s="68"/>
      <c r="W10" s="68">
        <f>データ!Q6</f>
        <v>89.5</v>
      </c>
      <c r="X10" s="68"/>
      <c r="Y10" s="68"/>
      <c r="Z10" s="68"/>
      <c r="AA10" s="68"/>
      <c r="AB10" s="68"/>
      <c r="AC10" s="68"/>
      <c r="AD10" s="69">
        <f>データ!R6</f>
        <v>3040</v>
      </c>
      <c r="AE10" s="69"/>
      <c r="AF10" s="69"/>
      <c r="AG10" s="69"/>
      <c r="AH10" s="69"/>
      <c r="AI10" s="69"/>
      <c r="AJ10" s="69"/>
      <c r="AK10" s="2"/>
      <c r="AL10" s="69">
        <f>データ!V6</f>
        <v>6388</v>
      </c>
      <c r="AM10" s="69"/>
      <c r="AN10" s="69"/>
      <c r="AO10" s="69"/>
      <c r="AP10" s="69"/>
      <c r="AQ10" s="69"/>
      <c r="AR10" s="69"/>
      <c r="AS10" s="69"/>
      <c r="AT10" s="68">
        <f>データ!W6</f>
        <v>2.4500000000000002</v>
      </c>
      <c r="AU10" s="68"/>
      <c r="AV10" s="68"/>
      <c r="AW10" s="68"/>
      <c r="AX10" s="68"/>
      <c r="AY10" s="68"/>
      <c r="AZ10" s="68"/>
      <c r="BA10" s="68"/>
      <c r="BB10" s="68">
        <f>データ!X6</f>
        <v>2607.35</v>
      </c>
      <c r="BC10" s="68"/>
      <c r="BD10" s="68"/>
      <c r="BE10" s="68"/>
      <c r="BF10" s="68"/>
      <c r="BG10" s="68"/>
      <c r="BH10" s="68"/>
      <c r="BI10" s="68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111</v>
      </c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110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109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43</v>
      </c>
      <c r="N86" s="26" t="s">
        <v>43</v>
      </c>
      <c r="O86" s="26" t="str">
        <f>データ!EO6</f>
        <v>【0.23】</v>
      </c>
    </row>
  </sheetData>
  <sheetProtection algorithmName="SHA-512" hashValue="tPSwydJfTCqRNXKiKKR998L52j/C7R89F48sd5wdf32SJudHIh8OP2kwz5cWGf+nboAaiLmvxJlaH6U+TPXZqg==" saltValue="H/U8W+7g2myM8MLWbTsvJ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5" s="36" customFormat="1" x14ac:dyDescent="0.15">
      <c r="A6" s="28" t="s">
        <v>95</v>
      </c>
      <c r="B6" s="33">
        <f>B7</f>
        <v>2018</v>
      </c>
      <c r="C6" s="33">
        <f t="shared" ref="C6:X6" si="3">C7</f>
        <v>303411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和歌山県　かつらぎ町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37.89</v>
      </c>
      <c r="Q6" s="34">
        <f t="shared" si="3"/>
        <v>89.5</v>
      </c>
      <c r="R6" s="34">
        <f t="shared" si="3"/>
        <v>3040</v>
      </c>
      <c r="S6" s="34">
        <f t="shared" si="3"/>
        <v>16970</v>
      </c>
      <c r="T6" s="34">
        <f t="shared" si="3"/>
        <v>151.69</v>
      </c>
      <c r="U6" s="34">
        <f t="shared" si="3"/>
        <v>111.87</v>
      </c>
      <c r="V6" s="34">
        <f t="shared" si="3"/>
        <v>6388</v>
      </c>
      <c r="W6" s="34">
        <f t="shared" si="3"/>
        <v>2.4500000000000002</v>
      </c>
      <c r="X6" s="34">
        <f t="shared" si="3"/>
        <v>2607.35</v>
      </c>
      <c r="Y6" s="35">
        <f>IF(Y7="",NA(),Y7)</f>
        <v>48.52</v>
      </c>
      <c r="Z6" s="35">
        <f t="shared" ref="Z6:AH6" si="4">IF(Z7="",NA(),Z7)</f>
        <v>48.52</v>
      </c>
      <c r="AA6" s="35">
        <f t="shared" si="4"/>
        <v>48.6</v>
      </c>
      <c r="AB6" s="35">
        <f t="shared" si="4"/>
        <v>85.67</v>
      </c>
      <c r="AC6" s="35">
        <f t="shared" si="4"/>
        <v>84.05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3089.04</v>
      </c>
      <c r="BG6" s="35">
        <f t="shared" ref="BG6:BO6" si="7">IF(BG7="",NA(),BG7)</f>
        <v>2425.12</v>
      </c>
      <c r="BH6" s="35">
        <f t="shared" si="7"/>
        <v>2544.1</v>
      </c>
      <c r="BI6" s="35">
        <f t="shared" si="7"/>
        <v>2102.89</v>
      </c>
      <c r="BJ6" s="35">
        <f t="shared" si="7"/>
        <v>2002.2</v>
      </c>
      <c r="BK6" s="35">
        <f t="shared" si="7"/>
        <v>1315.67</v>
      </c>
      <c r="BL6" s="35">
        <f t="shared" si="7"/>
        <v>1240.1600000000001</v>
      </c>
      <c r="BM6" s="35">
        <f t="shared" si="7"/>
        <v>1111.31</v>
      </c>
      <c r="BN6" s="35">
        <f t="shared" si="7"/>
        <v>966.33</v>
      </c>
      <c r="BO6" s="35">
        <f t="shared" si="7"/>
        <v>958.81</v>
      </c>
      <c r="BP6" s="34" t="str">
        <f>IF(BP7="","",IF(BP7="-","【-】","【"&amp;SUBSTITUTE(TEXT(BP7,"#,##0.00"),"-","△")&amp;"】"))</f>
        <v>【682.78】</v>
      </c>
      <c r="BQ6" s="35">
        <f>IF(BQ7="",NA(),BQ7)</f>
        <v>46.75</v>
      </c>
      <c r="BR6" s="35">
        <f t="shared" ref="BR6:BZ6" si="8">IF(BR7="",NA(),BR7)</f>
        <v>50.9</v>
      </c>
      <c r="BS6" s="35">
        <f t="shared" si="8"/>
        <v>42.81</v>
      </c>
      <c r="BT6" s="35">
        <f t="shared" si="8"/>
        <v>93.52</v>
      </c>
      <c r="BU6" s="35">
        <f t="shared" si="8"/>
        <v>95.28</v>
      </c>
      <c r="BV6" s="35">
        <f t="shared" si="8"/>
        <v>60.78</v>
      </c>
      <c r="BW6" s="35">
        <f t="shared" si="8"/>
        <v>60.17</v>
      </c>
      <c r="BX6" s="35">
        <f t="shared" si="8"/>
        <v>75.540000000000006</v>
      </c>
      <c r="BY6" s="35">
        <f t="shared" si="8"/>
        <v>81.739999999999995</v>
      </c>
      <c r="BZ6" s="35">
        <f t="shared" si="8"/>
        <v>82.88</v>
      </c>
      <c r="CA6" s="34" t="str">
        <f>IF(CA7="","",IF(CA7="-","【-】","【"&amp;SUBSTITUTE(TEXT(CA7,"#,##0.00"),"-","△")&amp;"】"))</f>
        <v>【100.91】</v>
      </c>
      <c r="CB6" s="35">
        <f>IF(CB7="",NA(),CB7)</f>
        <v>313.58999999999997</v>
      </c>
      <c r="CC6" s="35">
        <f t="shared" ref="CC6:CK6" si="9">IF(CC7="",NA(),CC7)</f>
        <v>306.25</v>
      </c>
      <c r="CD6" s="35">
        <f t="shared" si="9"/>
        <v>368.81</v>
      </c>
      <c r="CE6" s="35">
        <f t="shared" si="9"/>
        <v>164.59</v>
      </c>
      <c r="CF6" s="35">
        <f t="shared" si="9"/>
        <v>167.27</v>
      </c>
      <c r="CG6" s="35">
        <f t="shared" si="9"/>
        <v>276.26</v>
      </c>
      <c r="CH6" s="35">
        <f t="shared" si="9"/>
        <v>281.52999999999997</v>
      </c>
      <c r="CI6" s="35">
        <f t="shared" si="9"/>
        <v>207.96</v>
      </c>
      <c r="CJ6" s="35">
        <f t="shared" si="9"/>
        <v>194.31</v>
      </c>
      <c r="CK6" s="35">
        <f t="shared" si="9"/>
        <v>190.99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41.63</v>
      </c>
      <c r="CS6" s="35">
        <f t="shared" si="10"/>
        <v>44.89</v>
      </c>
      <c r="CT6" s="35">
        <f t="shared" si="10"/>
        <v>53.51</v>
      </c>
      <c r="CU6" s="35">
        <f t="shared" si="10"/>
        <v>53.5</v>
      </c>
      <c r="CV6" s="35">
        <f t="shared" si="10"/>
        <v>52.58</v>
      </c>
      <c r="CW6" s="34" t="str">
        <f>IF(CW7="","",IF(CW7="-","【-】","【"&amp;SUBSTITUTE(TEXT(CW7,"#,##0.00"),"-","△")&amp;"】"))</f>
        <v>【58.98】</v>
      </c>
      <c r="CX6" s="35">
        <f>IF(CX7="",NA(),CX7)</f>
        <v>74.900000000000006</v>
      </c>
      <c r="CY6" s="35">
        <f t="shared" ref="CY6:DG6" si="11">IF(CY7="",NA(),CY7)</f>
        <v>75.349999999999994</v>
      </c>
      <c r="CZ6" s="35">
        <f t="shared" si="11"/>
        <v>81.23</v>
      </c>
      <c r="DA6" s="35">
        <f t="shared" si="11"/>
        <v>82.4</v>
      </c>
      <c r="DB6" s="35">
        <f t="shared" si="11"/>
        <v>83.36</v>
      </c>
      <c r="DC6" s="35">
        <f t="shared" si="11"/>
        <v>66.33</v>
      </c>
      <c r="DD6" s="35">
        <f t="shared" si="11"/>
        <v>64.89</v>
      </c>
      <c r="DE6" s="35">
        <f t="shared" si="11"/>
        <v>83.91</v>
      </c>
      <c r="DF6" s="35">
        <f t="shared" si="11"/>
        <v>83.51</v>
      </c>
      <c r="DG6" s="35">
        <f t="shared" si="11"/>
        <v>83.02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0.16</v>
      </c>
      <c r="EK6" s="35">
        <f t="shared" si="14"/>
        <v>0.33</v>
      </c>
      <c r="EL6" s="35">
        <f t="shared" si="14"/>
        <v>0.15</v>
      </c>
      <c r="EM6" s="35">
        <f t="shared" si="14"/>
        <v>0.16</v>
      </c>
      <c r="EN6" s="35">
        <f t="shared" si="14"/>
        <v>0.13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15">
      <c r="A7" s="28"/>
      <c r="B7" s="37">
        <v>2018</v>
      </c>
      <c r="C7" s="37">
        <v>303411</v>
      </c>
      <c r="D7" s="37">
        <v>47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 t="s">
        <v>103</v>
      </c>
      <c r="P7" s="38">
        <v>37.89</v>
      </c>
      <c r="Q7" s="38">
        <v>89.5</v>
      </c>
      <c r="R7" s="38">
        <v>3040</v>
      </c>
      <c r="S7" s="38">
        <v>16970</v>
      </c>
      <c r="T7" s="38">
        <v>151.69</v>
      </c>
      <c r="U7" s="38">
        <v>111.87</v>
      </c>
      <c r="V7" s="38">
        <v>6388</v>
      </c>
      <c r="W7" s="38">
        <v>2.4500000000000002</v>
      </c>
      <c r="X7" s="38">
        <v>2607.35</v>
      </c>
      <c r="Y7" s="38">
        <v>48.52</v>
      </c>
      <c r="Z7" s="38">
        <v>48.52</v>
      </c>
      <c r="AA7" s="38">
        <v>48.6</v>
      </c>
      <c r="AB7" s="38">
        <v>85.67</v>
      </c>
      <c r="AC7" s="38">
        <v>84.05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3089.04</v>
      </c>
      <c r="BG7" s="38">
        <v>2425.12</v>
      </c>
      <c r="BH7" s="38">
        <v>2544.1</v>
      </c>
      <c r="BI7" s="38">
        <v>2102.89</v>
      </c>
      <c r="BJ7" s="38">
        <v>2002.2</v>
      </c>
      <c r="BK7" s="38">
        <v>1315.67</v>
      </c>
      <c r="BL7" s="38">
        <v>1240.1600000000001</v>
      </c>
      <c r="BM7" s="38">
        <v>1111.31</v>
      </c>
      <c r="BN7" s="38">
        <v>966.33</v>
      </c>
      <c r="BO7" s="38">
        <v>958.81</v>
      </c>
      <c r="BP7" s="38">
        <v>682.78</v>
      </c>
      <c r="BQ7" s="38">
        <v>46.75</v>
      </c>
      <c r="BR7" s="38">
        <v>50.9</v>
      </c>
      <c r="BS7" s="38">
        <v>42.81</v>
      </c>
      <c r="BT7" s="38">
        <v>93.52</v>
      </c>
      <c r="BU7" s="38">
        <v>95.28</v>
      </c>
      <c r="BV7" s="38">
        <v>60.78</v>
      </c>
      <c r="BW7" s="38">
        <v>60.17</v>
      </c>
      <c r="BX7" s="38">
        <v>75.540000000000006</v>
      </c>
      <c r="BY7" s="38">
        <v>81.739999999999995</v>
      </c>
      <c r="BZ7" s="38">
        <v>82.88</v>
      </c>
      <c r="CA7" s="38">
        <v>100.91</v>
      </c>
      <c r="CB7" s="38">
        <v>313.58999999999997</v>
      </c>
      <c r="CC7" s="38">
        <v>306.25</v>
      </c>
      <c r="CD7" s="38">
        <v>368.81</v>
      </c>
      <c r="CE7" s="38">
        <v>164.59</v>
      </c>
      <c r="CF7" s="38">
        <v>167.27</v>
      </c>
      <c r="CG7" s="38">
        <v>276.26</v>
      </c>
      <c r="CH7" s="38">
        <v>281.52999999999997</v>
      </c>
      <c r="CI7" s="38">
        <v>207.96</v>
      </c>
      <c r="CJ7" s="38">
        <v>194.31</v>
      </c>
      <c r="CK7" s="38">
        <v>190.99</v>
      </c>
      <c r="CL7" s="38">
        <v>136.86000000000001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>
        <v>41.63</v>
      </c>
      <c r="CS7" s="38">
        <v>44.89</v>
      </c>
      <c r="CT7" s="38">
        <v>53.51</v>
      </c>
      <c r="CU7" s="38">
        <v>53.5</v>
      </c>
      <c r="CV7" s="38">
        <v>52.58</v>
      </c>
      <c r="CW7" s="38">
        <v>58.98</v>
      </c>
      <c r="CX7" s="38">
        <v>74.900000000000006</v>
      </c>
      <c r="CY7" s="38">
        <v>75.349999999999994</v>
      </c>
      <c r="CZ7" s="38">
        <v>81.23</v>
      </c>
      <c r="DA7" s="38">
        <v>82.4</v>
      </c>
      <c r="DB7" s="38">
        <v>83.36</v>
      </c>
      <c r="DC7" s="38">
        <v>66.33</v>
      </c>
      <c r="DD7" s="38">
        <v>64.89</v>
      </c>
      <c r="DE7" s="38">
        <v>83.91</v>
      </c>
      <c r="DF7" s="38">
        <v>83.51</v>
      </c>
      <c r="DG7" s="38">
        <v>83.02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0.16</v>
      </c>
      <c r="EK7" s="38">
        <v>0.33</v>
      </c>
      <c r="EL7" s="38">
        <v>0.15</v>
      </c>
      <c r="EM7" s="38">
        <v>0.16</v>
      </c>
      <c r="EN7" s="38">
        <v>0.13</v>
      </c>
      <c r="EO7" s="38">
        <v>0.23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104</v>
      </c>
      <c r="C9" s="40" t="s">
        <v>105</v>
      </c>
      <c r="D9" s="40" t="s">
        <v>106</v>
      </c>
      <c r="E9" s="40" t="s">
        <v>107</v>
      </c>
      <c r="F9" s="40" t="s">
        <v>108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東山 晴彦</cp:lastModifiedBy>
  <cp:lastPrinted>2020-01-27T07:06:12Z</cp:lastPrinted>
  <dcterms:created xsi:type="dcterms:W3CDTF">2019-12-05T05:06:18Z</dcterms:created>
  <dcterms:modified xsi:type="dcterms:W3CDTF">2020-02-14T02:51:34Z</dcterms:modified>
  <cp:category/>
</cp:coreProperties>
</file>