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◆青少年育成係\い：育成活動（町育成・リー研・リーダークラブ・県民運動推進委員）\か：かつらぎ町青少年育成連絡協議会\ほ：ホームページ掲載用ファイル\R7\1_実績報告書等\収支決算・事業報告\"/>
    </mc:Choice>
  </mc:AlternateContent>
  <xr:revisionPtr revIDLastSave="0" documentId="13_ncr:1_{AE9DCE05-6205-4D39-BFA6-DD6215EF95EF}" xr6:coauthVersionLast="43" xr6:coauthVersionMax="43" xr10:uidLastSave="{00000000-0000-0000-0000-000000000000}"/>
  <bookViews>
    <workbookView xWindow="13575" yWindow="150" windowWidth="15030" windowHeight="14925" firstSheet="7" activeTab="8" xr2:uid="{1E2DF869-414D-4965-BC35-F803824FCF1F}"/>
  </bookViews>
  <sheets>
    <sheet name="団体一覧" sheetId="1" state="hidden" r:id="rId1"/>
    <sheet name="行事一覧" sheetId="12" state="hidden" r:id="rId2"/>
    <sheet name="収入予算" sheetId="3" state="hidden" r:id="rId3"/>
    <sheet name="支出計画" sheetId="2" state="hidden" r:id="rId4"/>
    <sheet name="団体選択" sheetId="4" state="hidden" r:id="rId5"/>
    <sheet name="★支出明細" sheetId="5" state="hidden" r:id="rId6"/>
    <sheet name="支出明細 (記入例)" sheetId="15" state="hidden" r:id="rId7"/>
    <sheet name="事業報告書" sheetId="6" r:id="rId8"/>
    <sheet name="収支決算書" sheetId="10" r:id="rId9"/>
    <sheet name="×収支決算書(補助対象項目のみ)" sheetId="7" state="hidden" r:id="rId10"/>
    <sheet name="請求書（様式６号・第13条関係）" sheetId="8" state="hidden" r:id="rId11"/>
    <sheet name="実績報告書（様式４号・第11条関係）" sheetId="9" state="hidden" r:id="rId12"/>
    <sheet name="Sheet2" sheetId="11" state="hidden" r:id="rId13"/>
  </sheets>
  <definedNames>
    <definedName name="_xlnm.Print_Area" localSheetId="9">'×収支決算書(補助対象項目のみ)'!$A$1:$AN$78</definedName>
    <definedName name="_xlnm.Print_Area" localSheetId="5">★支出明細!$A$1:$M$54</definedName>
    <definedName name="_xlnm.Print_Area" localSheetId="6">'支出明細 (記入例)'!$A$1:$M$55</definedName>
    <definedName name="_xlnm.Print_Area" localSheetId="7">事業報告書!$A$1:$AL$64</definedName>
    <definedName name="_xlnm.Print_Area" localSheetId="11">'実績報告書（様式４号・第11条関係）'!$A$1:$AI$54</definedName>
    <definedName name="_xlnm.Print_Area" localSheetId="8">収支決算書!$A$1:$AL$77</definedName>
    <definedName name="_xlnm.Print_Area" localSheetId="10">'請求書（様式６号・第13条関係）'!$A$1:$AI$54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5" l="1"/>
  <c r="AF37" i="6" l="1"/>
  <c r="F22" i="11" l="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" i="2"/>
  <c r="X7" i="7"/>
  <c r="X8" i="7"/>
  <c r="I8" i="7"/>
  <c r="I7" i="7"/>
  <c r="Q10" i="10" l="1"/>
  <c r="AG48" i="7" l="1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3" i="7"/>
  <c r="AG64" i="7"/>
  <c r="AG65" i="7"/>
  <c r="AG66" i="7"/>
  <c r="AG67" i="7"/>
  <c r="AG68" i="7"/>
  <c r="AG69" i="7"/>
  <c r="AG70" i="7"/>
  <c r="AG71" i="7"/>
  <c r="AG72" i="7"/>
  <c r="AG73" i="7"/>
  <c r="AG74" i="7"/>
  <c r="AG75" i="7"/>
  <c r="AG76" i="7"/>
  <c r="AG47" i="7"/>
  <c r="AG31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12" i="7"/>
  <c r="R12" i="7"/>
  <c r="F13" i="7"/>
  <c r="F3" i="11" s="1"/>
  <c r="F14" i="7"/>
  <c r="F4" i="11" s="1"/>
  <c r="F15" i="7"/>
  <c r="F5" i="11" s="1"/>
  <c r="F16" i="7"/>
  <c r="F6" i="11" s="1"/>
  <c r="F17" i="7"/>
  <c r="F7" i="11" s="1"/>
  <c r="F18" i="7"/>
  <c r="F8" i="11" s="1"/>
  <c r="F19" i="7"/>
  <c r="F9" i="11" s="1"/>
  <c r="F20" i="7"/>
  <c r="F10" i="11" s="1"/>
  <c r="F21" i="7"/>
  <c r="F11" i="11" s="1"/>
  <c r="F22" i="7"/>
  <c r="F12" i="11" s="1"/>
  <c r="F23" i="7"/>
  <c r="F13" i="11" s="1"/>
  <c r="F24" i="7"/>
  <c r="F14" i="11" s="1"/>
  <c r="F25" i="7"/>
  <c r="F15" i="11" s="1"/>
  <c r="F26" i="7"/>
  <c r="F16" i="11" s="1"/>
  <c r="F27" i="7"/>
  <c r="F17" i="11" s="1"/>
  <c r="F28" i="7"/>
  <c r="F18" i="11" s="1"/>
  <c r="F29" i="7"/>
  <c r="F19" i="11" s="1"/>
  <c r="F30" i="7"/>
  <c r="F20" i="11" s="1"/>
  <c r="F31" i="7"/>
  <c r="F21" i="11" s="1"/>
  <c r="F12" i="7"/>
  <c r="F2" i="11" s="1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47" i="7"/>
  <c r="R31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AG32" i="7" l="1"/>
  <c r="AF7" i="7"/>
  <c r="Y24" i="9" l="1"/>
  <c r="U24" i="9"/>
  <c r="U22" i="9"/>
  <c r="Y20" i="9"/>
  <c r="U20" i="9"/>
  <c r="U18" i="9"/>
  <c r="U16" i="9"/>
  <c r="Y43" i="8"/>
  <c r="U43" i="8"/>
  <c r="U41" i="8"/>
  <c r="Y39" i="8"/>
  <c r="U39" i="8"/>
  <c r="U37" i="8"/>
  <c r="U35" i="8"/>
  <c r="AG34" i="7"/>
  <c r="A1" i="5"/>
  <c r="D4" i="11" l="1"/>
  <c r="D6" i="11"/>
  <c r="D8" i="11"/>
  <c r="D10" i="11"/>
  <c r="D12" i="11"/>
  <c r="D14" i="11"/>
  <c r="D16" i="11"/>
  <c r="D18" i="11"/>
  <c r="D20" i="11"/>
  <c r="D22" i="11"/>
  <c r="D24" i="11"/>
  <c r="D26" i="11"/>
  <c r="D28" i="11"/>
  <c r="D30" i="11"/>
  <c r="D32" i="11"/>
  <c r="D34" i="11"/>
  <c r="D36" i="11"/>
  <c r="D38" i="11"/>
  <c r="D40" i="11"/>
  <c r="D42" i="11"/>
  <c r="D44" i="11"/>
  <c r="D46" i="11"/>
  <c r="D48" i="11"/>
  <c r="D50" i="11"/>
  <c r="D2" i="11"/>
  <c r="D3" i="11"/>
  <c r="D5" i="11"/>
  <c r="D7" i="11"/>
  <c r="D9" i="11"/>
  <c r="D11" i="11"/>
  <c r="D13" i="11"/>
  <c r="D15" i="11"/>
  <c r="D17" i="11"/>
  <c r="D19" i="11"/>
  <c r="D21" i="11"/>
  <c r="D23" i="11"/>
  <c r="D25" i="11"/>
  <c r="D27" i="11"/>
  <c r="D29" i="11"/>
  <c r="D31" i="11"/>
  <c r="D33" i="11"/>
  <c r="D35" i="11"/>
  <c r="D37" i="11"/>
  <c r="D39" i="11"/>
  <c r="D41" i="11"/>
  <c r="D43" i="11"/>
  <c r="D45" i="11"/>
  <c r="D47" i="11"/>
  <c r="D49" i="11"/>
  <c r="D51" i="11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H2" i="11" l="1"/>
  <c r="H29" i="11"/>
  <c r="H31" i="11"/>
  <c r="H33" i="11"/>
  <c r="H35" i="11"/>
  <c r="H37" i="11"/>
  <c r="H39" i="11"/>
  <c r="H41" i="11"/>
  <c r="H43" i="11"/>
  <c r="H45" i="11"/>
  <c r="H47" i="11"/>
  <c r="H49" i="11"/>
  <c r="H4" i="11"/>
  <c r="H6" i="11"/>
  <c r="H8" i="11"/>
  <c r="H10" i="11"/>
  <c r="H12" i="11"/>
  <c r="H14" i="11"/>
  <c r="H16" i="11"/>
  <c r="H18" i="11"/>
  <c r="H20" i="11"/>
  <c r="H22" i="11"/>
  <c r="H24" i="11"/>
  <c r="H26" i="11"/>
  <c r="H28" i="11"/>
  <c r="H51" i="11"/>
  <c r="H30" i="11"/>
  <c r="H32" i="11"/>
  <c r="H34" i="11"/>
  <c r="H36" i="11"/>
  <c r="H38" i="11"/>
  <c r="H40" i="11"/>
  <c r="H42" i="11"/>
  <c r="H44" i="11"/>
  <c r="H46" i="11"/>
  <c r="H48" i="11"/>
  <c r="H3" i="11"/>
  <c r="H5" i="11"/>
  <c r="H7" i="11"/>
  <c r="H9" i="11"/>
  <c r="H11" i="11"/>
  <c r="H13" i="11"/>
  <c r="H15" i="11"/>
  <c r="H17" i="11"/>
  <c r="H19" i="11"/>
  <c r="H21" i="11"/>
  <c r="H23" i="11"/>
  <c r="H25" i="11"/>
  <c r="H27" i="11"/>
  <c r="H50" i="11"/>
  <c r="H96" i="11"/>
  <c r="H92" i="11"/>
  <c r="H88" i="11"/>
  <c r="H84" i="11"/>
  <c r="H80" i="11"/>
  <c r="H76" i="11"/>
  <c r="H72" i="11"/>
  <c r="H97" i="11"/>
  <c r="H93" i="11"/>
  <c r="H89" i="11"/>
  <c r="H85" i="11"/>
  <c r="H81" i="11"/>
  <c r="H77" i="11"/>
  <c r="H73" i="11"/>
  <c r="H98" i="11"/>
  <c r="H94" i="11"/>
  <c r="H90" i="11"/>
  <c r="H86" i="11"/>
  <c r="H82" i="11"/>
  <c r="H78" i="11"/>
  <c r="H74" i="11"/>
  <c r="H99" i="11"/>
  <c r="H95" i="11"/>
  <c r="H91" i="11"/>
  <c r="H87" i="11"/>
  <c r="H83" i="11"/>
  <c r="H79" i="11"/>
  <c r="H75" i="11"/>
  <c r="H100" i="11"/>
  <c r="K2" i="11"/>
  <c r="H52" i="11"/>
  <c r="H68" i="11"/>
  <c r="H64" i="11"/>
  <c r="H60" i="11"/>
  <c r="H54" i="11"/>
  <c r="H69" i="11"/>
  <c r="H65" i="11"/>
  <c r="H61" i="11"/>
  <c r="H57" i="11"/>
  <c r="H53" i="11"/>
  <c r="H70" i="11"/>
  <c r="H66" i="11"/>
  <c r="H62" i="11"/>
  <c r="H56" i="11"/>
  <c r="H71" i="11"/>
  <c r="H67" i="11"/>
  <c r="H63" i="11"/>
  <c r="H59" i="11"/>
  <c r="H55" i="11"/>
  <c r="H58" i="11"/>
  <c r="X10" i="10"/>
  <c r="J10" i="10"/>
</calcChain>
</file>

<file path=xl/sharedStrings.xml><?xml version="1.0" encoding="utf-8"?>
<sst xmlns="http://schemas.openxmlformats.org/spreadsheetml/2006/main" count="1508" uniqueCount="521">
  <si>
    <t>団体NO</t>
    <rPh sb="0" eb="2">
      <t>ダンタイ</t>
    </rPh>
    <phoneticPr fontId="3"/>
  </si>
  <si>
    <t>種別</t>
    <rPh sb="0" eb="2">
      <t>シュベツ</t>
    </rPh>
    <phoneticPr fontId="3"/>
  </si>
  <si>
    <t>団体名</t>
    <rPh sb="0" eb="2">
      <t>ダンタイ</t>
    </rPh>
    <rPh sb="2" eb="3">
      <t>メイ</t>
    </rPh>
    <phoneticPr fontId="3"/>
  </si>
  <si>
    <t>住所</t>
    <rPh sb="0" eb="2">
      <t>ジュウショ</t>
    </rPh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</si>
  <si>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</si>
  <si>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</si>
  <si>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連絡先</t>
    <rPh sb="0" eb="2">
      <t>レンラク</t>
    </rPh>
    <rPh sb="2" eb="3">
      <t>サキ</t>
    </rPh>
    <phoneticPr fontId="3"/>
  </si>
  <si>
    <t>担当役職</t>
    <rPh sb="0" eb="2">
      <t>タントウ</t>
    </rPh>
    <rPh sb="2" eb="4">
      <t>ヤクショク</t>
    </rPh>
    <phoneticPr fontId="3"/>
  </si>
  <si>
    <t>担当氏名</t>
    <rPh sb="0" eb="2">
      <t>タントウ</t>
    </rPh>
    <rPh sb="2" eb="4">
      <t>シメイ</t>
    </rPh>
    <phoneticPr fontId="3"/>
  </si>
  <si>
    <t>育成</t>
    <rPh sb="0" eb="2">
      <t>イクセイ</t>
    </rPh>
    <phoneticPr fontId="3"/>
  </si>
  <si>
    <t>笠田青少年育成協議会</t>
    <rPh sb="0" eb="2">
      <t>カセダ</t>
    </rPh>
    <rPh sb="2" eb="5">
      <t>セイショウネン</t>
    </rPh>
    <rPh sb="5" eb="7">
      <t>イクセイ</t>
    </rPh>
    <rPh sb="7" eb="10">
      <t>キョウギカイ</t>
    </rPh>
    <phoneticPr fontId="3"/>
  </si>
  <si>
    <t>かつらぎ町笠田東546番地</t>
    <rPh sb="4" eb="5">
      <t>チョウ</t>
    </rPh>
    <rPh sb="5" eb="7">
      <t>カセダ</t>
    </rPh>
    <rPh sb="7" eb="8">
      <t>ヒガシ</t>
    </rPh>
    <rPh sb="11" eb="13">
      <t>バンチ</t>
    </rPh>
    <phoneticPr fontId="3"/>
  </si>
  <si>
    <t>会長</t>
    <rPh sb="0" eb="2">
      <t>カイチョウ</t>
    </rPh>
    <phoneticPr fontId="3"/>
  </si>
  <si>
    <t>柏本　敏子</t>
    <rPh sb="0" eb="2">
      <t>カシワモト</t>
    </rPh>
    <rPh sb="3" eb="5">
      <t>トシコ</t>
    </rPh>
    <phoneticPr fontId="3"/>
  </si>
  <si>
    <t>090-5158-7460</t>
    <phoneticPr fontId="3"/>
  </si>
  <si>
    <t>事務局</t>
    <rPh sb="0" eb="3">
      <t>ジムキョク</t>
    </rPh>
    <phoneticPr fontId="3"/>
  </si>
  <si>
    <t>堅岸　智子</t>
    <rPh sb="0" eb="1">
      <t>カタ</t>
    </rPh>
    <rPh sb="1" eb="2">
      <t>キシ</t>
    </rPh>
    <rPh sb="3" eb="5">
      <t>トモコ</t>
    </rPh>
    <phoneticPr fontId="3"/>
  </si>
  <si>
    <t>子ども</t>
    <rPh sb="0" eb="1">
      <t>コ</t>
    </rPh>
    <phoneticPr fontId="3"/>
  </si>
  <si>
    <t>笠田中育成会</t>
    <rPh sb="0" eb="2">
      <t>カセダ</t>
    </rPh>
    <rPh sb="2" eb="3">
      <t>ナカ</t>
    </rPh>
    <rPh sb="3" eb="6">
      <t>イクセイカイ</t>
    </rPh>
    <phoneticPr fontId="3"/>
  </si>
  <si>
    <t>かつらぎ町笠田中113番地の8</t>
    <rPh sb="4" eb="5">
      <t>チョウ</t>
    </rPh>
    <rPh sb="5" eb="7">
      <t>カセダ</t>
    </rPh>
    <rPh sb="7" eb="8">
      <t>ナカ</t>
    </rPh>
    <rPh sb="11" eb="13">
      <t>バンチ</t>
    </rPh>
    <phoneticPr fontId="3"/>
  </si>
  <si>
    <t>南　靖子</t>
    <rPh sb="0" eb="1">
      <t>ミナミ</t>
    </rPh>
    <rPh sb="2" eb="4">
      <t>ヤスコ</t>
    </rPh>
    <phoneticPr fontId="3"/>
  </si>
  <si>
    <t>090-4766-2315</t>
    <phoneticPr fontId="3"/>
  </si>
  <si>
    <t>東北出東山田子ども会</t>
    <rPh sb="0" eb="1">
      <t>ヒガシ</t>
    </rPh>
    <rPh sb="1" eb="3">
      <t>キタデ</t>
    </rPh>
    <rPh sb="3" eb="4">
      <t>ヒガシ</t>
    </rPh>
    <rPh sb="4" eb="6">
      <t>ヤマダ</t>
    </rPh>
    <rPh sb="6" eb="7">
      <t>コ</t>
    </rPh>
    <rPh sb="9" eb="10">
      <t>カイ</t>
    </rPh>
    <phoneticPr fontId="3"/>
  </si>
  <si>
    <t>かつらぎ町笠田東944番地の3</t>
    <rPh sb="4" eb="5">
      <t>チョウ</t>
    </rPh>
    <rPh sb="5" eb="7">
      <t>カセダ</t>
    </rPh>
    <rPh sb="7" eb="8">
      <t>ヒガシ</t>
    </rPh>
    <rPh sb="11" eb="13">
      <t>バンチ</t>
    </rPh>
    <phoneticPr fontId="3"/>
  </si>
  <si>
    <t>中野　公恵</t>
    <rPh sb="0" eb="2">
      <t>ナカノ</t>
    </rPh>
    <rPh sb="3" eb="5">
      <t>キミエ</t>
    </rPh>
    <phoneticPr fontId="3"/>
  </si>
  <si>
    <t>090-7871-8070</t>
    <phoneticPr fontId="3"/>
  </si>
  <si>
    <t>貝畑　広子</t>
    <rPh sb="0" eb="1">
      <t>カイ</t>
    </rPh>
    <rPh sb="1" eb="2">
      <t>ハタケ</t>
    </rPh>
    <rPh sb="3" eb="5">
      <t>ヒロコ</t>
    </rPh>
    <phoneticPr fontId="3"/>
  </si>
  <si>
    <t>駅・くすのき子ども会</t>
    <rPh sb="0" eb="1">
      <t>エキ</t>
    </rPh>
    <rPh sb="6" eb="7">
      <t>コ</t>
    </rPh>
    <rPh sb="9" eb="10">
      <t>カイ</t>
    </rPh>
    <phoneticPr fontId="3"/>
  </si>
  <si>
    <t>かつらぎ町笠田東71番地の2</t>
    <rPh sb="4" eb="5">
      <t>チョウ</t>
    </rPh>
    <rPh sb="5" eb="7">
      <t>カセダ</t>
    </rPh>
    <rPh sb="7" eb="8">
      <t>ヒガシ</t>
    </rPh>
    <rPh sb="10" eb="12">
      <t>バンチ</t>
    </rPh>
    <phoneticPr fontId="3"/>
  </si>
  <si>
    <t>西岡　育代</t>
    <rPh sb="0" eb="2">
      <t>ニシオカ</t>
    </rPh>
    <rPh sb="3" eb="5">
      <t>イクヨ</t>
    </rPh>
    <phoneticPr fontId="3"/>
  </si>
  <si>
    <t>笠田東Ⅱ育成会</t>
    <rPh sb="0" eb="2">
      <t>カセダ</t>
    </rPh>
    <rPh sb="2" eb="3">
      <t>ヒガシ</t>
    </rPh>
    <rPh sb="4" eb="7">
      <t>イクセイカイ</t>
    </rPh>
    <phoneticPr fontId="3"/>
  </si>
  <si>
    <t>かつらぎ町笠田東368番地の10</t>
    <rPh sb="4" eb="8">
      <t>チョウカセダヒガシ</t>
    </rPh>
    <rPh sb="11" eb="13">
      <t>バンチ</t>
    </rPh>
    <phoneticPr fontId="3"/>
  </si>
  <si>
    <t>宮本　杏奈</t>
    <rPh sb="0" eb="2">
      <t>ミヤモト</t>
    </rPh>
    <rPh sb="3" eb="5">
      <t>アンナ</t>
    </rPh>
    <phoneticPr fontId="3"/>
  </si>
  <si>
    <t>090-5904-5273</t>
    <phoneticPr fontId="3"/>
  </si>
  <si>
    <t xml:space="preserve"> </t>
    <phoneticPr fontId="3"/>
  </si>
  <si>
    <t>吉村　絵美</t>
    <rPh sb="0" eb="2">
      <t>ヨシムラ</t>
    </rPh>
    <rPh sb="3" eb="5">
      <t>エミ</t>
    </rPh>
    <phoneticPr fontId="3"/>
  </si>
  <si>
    <t>真和子ども会</t>
    <rPh sb="0" eb="2">
      <t>シンワ</t>
    </rPh>
    <rPh sb="2" eb="3">
      <t>コ</t>
    </rPh>
    <rPh sb="5" eb="6">
      <t>カイ</t>
    </rPh>
    <phoneticPr fontId="3"/>
  </si>
  <si>
    <t>かつらぎ町佐野1205番地</t>
    <rPh sb="4" eb="5">
      <t>チョウ</t>
    </rPh>
    <rPh sb="5" eb="7">
      <t>サノ</t>
    </rPh>
    <rPh sb="11" eb="13">
      <t>バンチ</t>
    </rPh>
    <phoneticPr fontId="3"/>
  </si>
  <si>
    <t>岩城　祐加子</t>
    <rPh sb="0" eb="2">
      <t>イワキ</t>
    </rPh>
    <rPh sb="3" eb="6">
      <t>ユカコ</t>
    </rPh>
    <phoneticPr fontId="3"/>
  </si>
  <si>
    <t>080-5369-5650</t>
    <phoneticPr fontId="3"/>
  </si>
  <si>
    <t>会計</t>
    <rPh sb="0" eb="2">
      <t>カイケイ</t>
    </rPh>
    <phoneticPr fontId="3"/>
  </si>
  <si>
    <t>中谷　岐史子</t>
    <rPh sb="0" eb="2">
      <t>ナカタニ</t>
    </rPh>
    <rPh sb="3" eb="4">
      <t>チマタ</t>
    </rPh>
    <rPh sb="4" eb="6">
      <t>フミコ</t>
    </rPh>
    <phoneticPr fontId="3"/>
  </si>
  <si>
    <t>佐野育成会</t>
    <rPh sb="0" eb="2">
      <t>サノ</t>
    </rPh>
    <rPh sb="2" eb="4">
      <t>イクセイ</t>
    </rPh>
    <rPh sb="4" eb="5">
      <t>カイ</t>
    </rPh>
    <phoneticPr fontId="3"/>
  </si>
  <si>
    <t>かつらぎ町佐野588番地の1</t>
    <rPh sb="4" eb="5">
      <t>チョウ</t>
    </rPh>
    <rPh sb="5" eb="7">
      <t>サノ</t>
    </rPh>
    <rPh sb="10" eb="12">
      <t>バンチ</t>
    </rPh>
    <phoneticPr fontId="3"/>
  </si>
  <si>
    <t>齋藤　麻耶</t>
    <rPh sb="0" eb="2">
      <t>サイトウ</t>
    </rPh>
    <rPh sb="3" eb="5">
      <t>マヤ</t>
    </rPh>
    <phoneticPr fontId="3"/>
  </si>
  <si>
    <t>090-6961-9749</t>
    <phoneticPr fontId="3"/>
  </si>
  <si>
    <t>四郷育成会</t>
    <rPh sb="0" eb="2">
      <t>シゴウ</t>
    </rPh>
    <rPh sb="2" eb="5">
      <t>イクセイカイ</t>
    </rPh>
    <phoneticPr fontId="3"/>
  </si>
  <si>
    <t>かつらぎ町広口1204番地の1</t>
    <rPh sb="4" eb="5">
      <t>チョウ</t>
    </rPh>
    <rPh sb="5" eb="7">
      <t>ヒログチ</t>
    </rPh>
    <rPh sb="11" eb="13">
      <t>バンチ</t>
    </rPh>
    <phoneticPr fontId="3"/>
  </si>
  <si>
    <t>土畑　繁哉</t>
    <rPh sb="0" eb="1">
      <t>ド</t>
    </rPh>
    <rPh sb="1" eb="2">
      <t>ハタケ</t>
    </rPh>
    <rPh sb="3" eb="5">
      <t>シゲヤ</t>
    </rPh>
    <phoneticPr fontId="3"/>
  </si>
  <si>
    <t>090-3358-7817</t>
    <phoneticPr fontId="3"/>
  </si>
  <si>
    <t>三谷育成協議会</t>
    <rPh sb="0" eb="2">
      <t>ミタニ</t>
    </rPh>
    <rPh sb="2" eb="4">
      <t>イクセイ</t>
    </rPh>
    <rPh sb="4" eb="7">
      <t>キョウギカイ</t>
    </rPh>
    <phoneticPr fontId="3"/>
  </si>
  <si>
    <t>かつらぎ町三谷827番地の1</t>
    <rPh sb="4" eb="5">
      <t>チョウ</t>
    </rPh>
    <rPh sb="5" eb="7">
      <t>ミタニ</t>
    </rPh>
    <rPh sb="10" eb="12">
      <t>バンチ</t>
    </rPh>
    <phoneticPr fontId="3"/>
  </si>
  <si>
    <t>大山　希世</t>
    <rPh sb="0" eb="2">
      <t>オオヤマ</t>
    </rPh>
    <rPh sb="3" eb="4">
      <t>ノゾミ</t>
    </rPh>
    <rPh sb="4" eb="5">
      <t>ヨ</t>
    </rPh>
    <phoneticPr fontId="3"/>
  </si>
  <si>
    <t>090-4305-9470</t>
    <phoneticPr fontId="3"/>
  </si>
  <si>
    <t>山崎つくし会</t>
    <rPh sb="0" eb="2">
      <t>ヤマサキ</t>
    </rPh>
    <rPh sb="5" eb="6">
      <t>カイ</t>
    </rPh>
    <phoneticPr fontId="3"/>
  </si>
  <si>
    <t>かつらぎ町山崎138番地</t>
    <rPh sb="4" eb="5">
      <t>チョウ</t>
    </rPh>
    <rPh sb="5" eb="7">
      <t>ヤマサキ</t>
    </rPh>
    <rPh sb="10" eb="12">
      <t>バンチ</t>
    </rPh>
    <phoneticPr fontId="3"/>
  </si>
  <si>
    <t>森下　真紀</t>
    <rPh sb="0" eb="2">
      <t>モリシタ</t>
    </rPh>
    <rPh sb="3" eb="5">
      <t>マキ</t>
    </rPh>
    <phoneticPr fontId="3"/>
  </si>
  <si>
    <t>0736-22-1297</t>
    <phoneticPr fontId="3"/>
  </si>
  <si>
    <t>教良寺小鳩会</t>
    <rPh sb="0" eb="5">
      <t>キョウラジコバト</t>
    </rPh>
    <rPh sb="5" eb="6">
      <t>カイ</t>
    </rPh>
    <phoneticPr fontId="3"/>
  </si>
  <si>
    <t>かつらぎ町教良寺84番地の2</t>
    <rPh sb="4" eb="5">
      <t>チョウ</t>
    </rPh>
    <rPh sb="5" eb="8">
      <t>キョウラジ</t>
    </rPh>
    <rPh sb="10" eb="12">
      <t>バンチ</t>
    </rPh>
    <phoneticPr fontId="3"/>
  </si>
  <si>
    <t>向井　由香理</t>
    <rPh sb="0" eb="2">
      <t>ムカイ</t>
    </rPh>
    <rPh sb="3" eb="5">
      <t>ユカ</t>
    </rPh>
    <rPh sb="5" eb="6">
      <t>リ</t>
    </rPh>
    <phoneticPr fontId="3"/>
  </si>
  <si>
    <t>090-8798-0795</t>
    <phoneticPr fontId="3"/>
  </si>
  <si>
    <t>向井　由香理</t>
    <rPh sb="0" eb="2">
      <t>ムカイ</t>
    </rPh>
    <rPh sb="3" eb="6">
      <t>ユカリ</t>
    </rPh>
    <phoneticPr fontId="3"/>
  </si>
  <si>
    <t>東明会</t>
    <rPh sb="0" eb="2">
      <t>トウメイ</t>
    </rPh>
    <rPh sb="2" eb="3">
      <t>カイ</t>
    </rPh>
    <phoneticPr fontId="3"/>
  </si>
  <si>
    <t>かつらぎ町三谷211番地</t>
    <rPh sb="4" eb="5">
      <t>チョウ</t>
    </rPh>
    <rPh sb="5" eb="7">
      <t>ミタニ</t>
    </rPh>
    <rPh sb="10" eb="12">
      <t>バンチ</t>
    </rPh>
    <phoneticPr fontId="3"/>
  </si>
  <si>
    <t>井上　瑠美</t>
    <rPh sb="0" eb="2">
      <t>イノウエ</t>
    </rPh>
    <rPh sb="3" eb="5">
      <t>ルミ</t>
    </rPh>
    <phoneticPr fontId="3"/>
  </si>
  <si>
    <t>090-6249-8669</t>
    <phoneticPr fontId="3"/>
  </si>
  <si>
    <t>あすなろ会</t>
    <rPh sb="4" eb="5">
      <t>カイ</t>
    </rPh>
    <phoneticPr fontId="3"/>
  </si>
  <si>
    <t>かつらぎ町三谷1429番地</t>
    <rPh sb="4" eb="5">
      <t>チョウ</t>
    </rPh>
    <rPh sb="5" eb="7">
      <t>ミタニ</t>
    </rPh>
    <rPh sb="11" eb="13">
      <t>バンチ</t>
    </rPh>
    <phoneticPr fontId="3"/>
  </si>
  <si>
    <t>中村　丹美</t>
    <rPh sb="0" eb="2">
      <t>ナカムラ</t>
    </rPh>
    <phoneticPr fontId="3"/>
  </si>
  <si>
    <t>080-1450-8202</t>
    <phoneticPr fontId="3"/>
  </si>
  <si>
    <t>中村　丹美</t>
    <rPh sb="0" eb="2">
      <t>ナカムラ</t>
    </rPh>
    <rPh sb="3" eb="4">
      <t>タン</t>
    </rPh>
    <rPh sb="4" eb="5">
      <t>ミ</t>
    </rPh>
    <phoneticPr fontId="3"/>
  </si>
  <si>
    <t>島番あけぼの会</t>
    <rPh sb="0" eb="1">
      <t>シマ</t>
    </rPh>
    <rPh sb="1" eb="2">
      <t>バン</t>
    </rPh>
    <rPh sb="6" eb="7">
      <t>カイ</t>
    </rPh>
    <phoneticPr fontId="3"/>
  </si>
  <si>
    <t>かつらぎ町三谷1614番地の4</t>
    <rPh sb="4" eb="5">
      <t>チョウ</t>
    </rPh>
    <rPh sb="5" eb="7">
      <t>ミタニ</t>
    </rPh>
    <rPh sb="11" eb="13">
      <t>バンチ</t>
    </rPh>
    <phoneticPr fontId="3"/>
  </si>
  <si>
    <t>澤井　佳美</t>
    <rPh sb="0" eb="2">
      <t>サワイ</t>
    </rPh>
    <rPh sb="3" eb="5">
      <t>ヨシミ</t>
    </rPh>
    <phoneticPr fontId="3"/>
  </si>
  <si>
    <t>090-8794-4890</t>
    <phoneticPr fontId="3"/>
  </si>
  <si>
    <t>双葉会</t>
    <rPh sb="0" eb="2">
      <t>フタバ</t>
    </rPh>
    <rPh sb="2" eb="3">
      <t>カイ</t>
    </rPh>
    <phoneticPr fontId="3"/>
  </si>
  <si>
    <t>いちの木会</t>
    <rPh sb="3" eb="4">
      <t>キ</t>
    </rPh>
    <rPh sb="4" eb="5">
      <t>カイ</t>
    </rPh>
    <phoneticPr fontId="3"/>
  </si>
  <si>
    <t>かつらぎ町兄井130番地の2</t>
    <rPh sb="4" eb="5">
      <t>チョウ</t>
    </rPh>
    <rPh sb="5" eb="7">
      <t>アニイ</t>
    </rPh>
    <rPh sb="10" eb="12">
      <t>バンチ</t>
    </rPh>
    <phoneticPr fontId="3"/>
  </si>
  <si>
    <t>高嶋　依里</t>
    <rPh sb="0" eb="2">
      <t>タカシマ</t>
    </rPh>
    <rPh sb="3" eb="5">
      <t>エリ</t>
    </rPh>
    <phoneticPr fontId="3"/>
  </si>
  <si>
    <t>090-5876-5607</t>
    <phoneticPr fontId="3"/>
  </si>
  <si>
    <t>三谷椋の木子ども会</t>
    <rPh sb="0" eb="2">
      <t>ミタニ</t>
    </rPh>
    <rPh sb="2" eb="3">
      <t>ムク</t>
    </rPh>
    <rPh sb="4" eb="5">
      <t>キ</t>
    </rPh>
    <rPh sb="5" eb="6">
      <t>コ</t>
    </rPh>
    <rPh sb="8" eb="9">
      <t>カイ</t>
    </rPh>
    <phoneticPr fontId="3"/>
  </si>
  <si>
    <t>かつらぎ町寺尾217番地</t>
    <rPh sb="4" eb="5">
      <t>チョウ</t>
    </rPh>
    <rPh sb="5" eb="7">
      <t>テラオ</t>
    </rPh>
    <rPh sb="10" eb="12">
      <t>バンチ</t>
    </rPh>
    <phoneticPr fontId="3"/>
  </si>
  <si>
    <t>奥村　望未</t>
    <rPh sb="0" eb="2">
      <t>オクムラ</t>
    </rPh>
    <rPh sb="3" eb="4">
      <t>ノゾ</t>
    </rPh>
    <rPh sb="4" eb="5">
      <t>ミ</t>
    </rPh>
    <phoneticPr fontId="3"/>
  </si>
  <si>
    <t>080-6149-0360</t>
    <phoneticPr fontId="3"/>
  </si>
  <si>
    <t>天野地区育成協議会</t>
    <rPh sb="0" eb="2">
      <t>アマノ</t>
    </rPh>
    <rPh sb="2" eb="4">
      <t>チク</t>
    </rPh>
    <rPh sb="4" eb="6">
      <t>イクセイ</t>
    </rPh>
    <rPh sb="6" eb="9">
      <t>キョウギカイ</t>
    </rPh>
    <phoneticPr fontId="3"/>
  </si>
  <si>
    <t>かつらぎ町下天野930番地</t>
    <rPh sb="4" eb="5">
      <t>チョウ</t>
    </rPh>
    <rPh sb="5" eb="6">
      <t>シモ</t>
    </rPh>
    <rPh sb="6" eb="8">
      <t>アマノ</t>
    </rPh>
    <rPh sb="11" eb="13">
      <t>バンチ</t>
    </rPh>
    <phoneticPr fontId="3"/>
  </si>
  <si>
    <t>妹尾　由美子</t>
    <rPh sb="0" eb="2">
      <t>セノウ</t>
    </rPh>
    <rPh sb="3" eb="6">
      <t>ユミコ</t>
    </rPh>
    <phoneticPr fontId="3"/>
  </si>
  <si>
    <t>090-4195-7033</t>
    <phoneticPr fontId="3"/>
  </si>
  <si>
    <t>妹尾　由美子</t>
    <rPh sb="0" eb="2">
      <t>セノオ</t>
    </rPh>
    <rPh sb="3" eb="6">
      <t>ユミコ</t>
    </rPh>
    <phoneticPr fontId="3"/>
  </si>
  <si>
    <t>天野子供会育成会</t>
    <rPh sb="0" eb="2">
      <t>アマノ</t>
    </rPh>
    <rPh sb="2" eb="5">
      <t>コドモカイ</t>
    </rPh>
    <rPh sb="5" eb="8">
      <t>イクセイカイ</t>
    </rPh>
    <phoneticPr fontId="3"/>
  </si>
  <si>
    <t>かつらぎ町下天野1167番地</t>
    <rPh sb="4" eb="5">
      <t>チョウ</t>
    </rPh>
    <rPh sb="5" eb="6">
      <t>シモ</t>
    </rPh>
    <rPh sb="6" eb="8">
      <t>アマノ</t>
    </rPh>
    <rPh sb="12" eb="14">
      <t>バンチ</t>
    </rPh>
    <phoneticPr fontId="3"/>
  </si>
  <si>
    <t>新城子ども会</t>
    <rPh sb="0" eb="2">
      <t>シンジョウ</t>
    </rPh>
    <rPh sb="2" eb="3">
      <t>コ</t>
    </rPh>
    <rPh sb="5" eb="6">
      <t>カイ</t>
    </rPh>
    <phoneticPr fontId="3"/>
  </si>
  <si>
    <t>かつらぎ町新城533番地の1</t>
    <rPh sb="4" eb="5">
      <t>チョウ</t>
    </rPh>
    <rPh sb="5" eb="7">
      <t>シンジョウ</t>
    </rPh>
    <rPh sb="10" eb="12">
      <t>バンチ</t>
    </rPh>
    <phoneticPr fontId="3"/>
  </si>
  <si>
    <t>安武　史</t>
    <rPh sb="0" eb="2">
      <t>ヤスタケ</t>
    </rPh>
    <rPh sb="3" eb="4">
      <t>フミ</t>
    </rPh>
    <phoneticPr fontId="3"/>
  </si>
  <si>
    <t>0736-26-0855</t>
    <phoneticPr fontId="3"/>
  </si>
  <si>
    <t>井上　富裕</t>
    <rPh sb="0" eb="2">
      <t>イノウエ</t>
    </rPh>
    <rPh sb="3" eb="5">
      <t>トミヒロ</t>
    </rPh>
    <phoneticPr fontId="3"/>
  </si>
  <si>
    <t>大谷育成会</t>
    <rPh sb="0" eb="2">
      <t>オオタニ</t>
    </rPh>
    <rPh sb="2" eb="5">
      <t>イクセイカイ</t>
    </rPh>
    <phoneticPr fontId="3"/>
  </si>
  <si>
    <t>かつらぎ町柏木558番地</t>
    <rPh sb="4" eb="5">
      <t>チョウ</t>
    </rPh>
    <rPh sb="5" eb="7">
      <t>カシワギ</t>
    </rPh>
    <rPh sb="10" eb="12">
      <t>バンチ</t>
    </rPh>
    <phoneticPr fontId="3"/>
  </si>
  <si>
    <t>田村　隆政</t>
    <rPh sb="0" eb="2">
      <t>タムラ</t>
    </rPh>
    <rPh sb="3" eb="5">
      <t>タカマサ</t>
    </rPh>
    <phoneticPr fontId="3"/>
  </si>
  <si>
    <t>0736-22-1574</t>
    <phoneticPr fontId="3"/>
  </si>
  <si>
    <t>田村　美香</t>
    <rPh sb="0" eb="2">
      <t>タムラ</t>
    </rPh>
    <rPh sb="3" eb="5">
      <t>ミカ</t>
    </rPh>
    <phoneticPr fontId="3"/>
  </si>
  <si>
    <t>西柏木子ども会</t>
    <rPh sb="0" eb="3">
      <t>ニシカシワギ</t>
    </rPh>
    <rPh sb="3" eb="4">
      <t>コ</t>
    </rPh>
    <rPh sb="6" eb="7">
      <t>カイ</t>
    </rPh>
    <phoneticPr fontId="3"/>
  </si>
  <si>
    <t>かつらぎ町柏木485番地</t>
    <rPh sb="4" eb="5">
      <t>チョウ</t>
    </rPh>
    <rPh sb="5" eb="7">
      <t>カシワギ</t>
    </rPh>
    <rPh sb="10" eb="12">
      <t>バンチ</t>
    </rPh>
    <phoneticPr fontId="3"/>
  </si>
  <si>
    <t>西林　孝紘</t>
    <rPh sb="0" eb="2">
      <t>ニシバヤシ</t>
    </rPh>
    <rPh sb="3" eb="4">
      <t>タカシ</t>
    </rPh>
    <rPh sb="4" eb="5">
      <t>ヒロ</t>
    </rPh>
    <phoneticPr fontId="3"/>
  </si>
  <si>
    <t>090-9057-4732</t>
    <phoneticPr fontId="3"/>
  </si>
  <si>
    <t>西林　陽子</t>
    <rPh sb="0" eb="2">
      <t>ニシバヤシ</t>
    </rPh>
    <rPh sb="3" eb="5">
      <t>ヨウコ</t>
    </rPh>
    <phoneticPr fontId="3"/>
  </si>
  <si>
    <t>大藪子ども会</t>
    <rPh sb="0" eb="2">
      <t>オオヤブ</t>
    </rPh>
    <rPh sb="2" eb="3">
      <t>コ</t>
    </rPh>
    <rPh sb="5" eb="6">
      <t>カイ</t>
    </rPh>
    <phoneticPr fontId="3"/>
  </si>
  <si>
    <t>かつらぎ町大藪396番地</t>
    <rPh sb="4" eb="5">
      <t>チョウ</t>
    </rPh>
    <rPh sb="5" eb="7">
      <t>オオヤブ</t>
    </rPh>
    <rPh sb="10" eb="12">
      <t>バンチ</t>
    </rPh>
    <phoneticPr fontId="3"/>
  </si>
  <si>
    <t>眞田　伊代</t>
    <rPh sb="0" eb="2">
      <t>サナダ</t>
    </rPh>
    <rPh sb="3" eb="5">
      <t>イヨ</t>
    </rPh>
    <phoneticPr fontId="3"/>
  </si>
  <si>
    <t>090-5128-6627</t>
    <phoneticPr fontId="3"/>
  </si>
  <si>
    <t>東大谷子ども会</t>
    <rPh sb="0" eb="1">
      <t>ヒガシ</t>
    </rPh>
    <rPh sb="1" eb="3">
      <t>オオタニ</t>
    </rPh>
    <rPh sb="3" eb="4">
      <t>コ</t>
    </rPh>
    <rPh sb="6" eb="7">
      <t>カイ</t>
    </rPh>
    <phoneticPr fontId="3"/>
  </si>
  <si>
    <t>かつらぎ町大谷225番地の1</t>
    <rPh sb="4" eb="5">
      <t>チョウ</t>
    </rPh>
    <rPh sb="5" eb="7">
      <t>オオタニ</t>
    </rPh>
    <rPh sb="10" eb="12">
      <t>バンチ</t>
    </rPh>
    <phoneticPr fontId="3"/>
  </si>
  <si>
    <t>堀　二美</t>
    <rPh sb="0" eb="1">
      <t>ホリ</t>
    </rPh>
    <rPh sb="2" eb="3">
      <t>ニ</t>
    </rPh>
    <rPh sb="3" eb="4">
      <t>ミ</t>
    </rPh>
    <phoneticPr fontId="3"/>
  </si>
  <si>
    <t>080-5333-4726</t>
    <phoneticPr fontId="3"/>
  </si>
  <si>
    <t>永安子ども会</t>
    <rPh sb="0" eb="2">
      <t>エイアン</t>
    </rPh>
    <rPh sb="2" eb="3">
      <t>コ</t>
    </rPh>
    <rPh sb="5" eb="6">
      <t>カイ</t>
    </rPh>
    <phoneticPr fontId="3"/>
  </si>
  <si>
    <t>かつらぎ町大谷960番地の1(103)</t>
    <rPh sb="4" eb="5">
      <t>チョウ</t>
    </rPh>
    <rPh sb="5" eb="7">
      <t>オオタニ</t>
    </rPh>
    <rPh sb="10" eb="12">
      <t>バンチ</t>
    </rPh>
    <phoneticPr fontId="3"/>
  </si>
  <si>
    <t>内倉　杏由美</t>
    <rPh sb="0" eb="2">
      <t>ウチクラ</t>
    </rPh>
    <rPh sb="3" eb="4">
      <t>アン</t>
    </rPh>
    <rPh sb="4" eb="6">
      <t>ユミ</t>
    </rPh>
    <phoneticPr fontId="3"/>
  </si>
  <si>
    <t>090-3996-5358</t>
    <phoneticPr fontId="3"/>
  </si>
  <si>
    <t>妙寺青少年育成協議会</t>
    <rPh sb="0" eb="2">
      <t>ミョウジ</t>
    </rPh>
    <rPh sb="2" eb="5">
      <t>セイショウネン</t>
    </rPh>
    <rPh sb="5" eb="7">
      <t>イクセイ</t>
    </rPh>
    <rPh sb="7" eb="10">
      <t>キョウギカイ</t>
    </rPh>
    <phoneticPr fontId="3"/>
  </si>
  <si>
    <t>かつらぎ町中飯降7番地の9</t>
    <rPh sb="4" eb="5">
      <t>チョウ</t>
    </rPh>
    <rPh sb="5" eb="8">
      <t>ナカイイブリ</t>
    </rPh>
    <rPh sb="9" eb="11">
      <t>バンチ</t>
    </rPh>
    <phoneticPr fontId="3"/>
  </si>
  <si>
    <t>畑田　浩子</t>
    <rPh sb="0" eb="2">
      <t>ハタダ</t>
    </rPh>
    <rPh sb="3" eb="5">
      <t>ヒロコ</t>
    </rPh>
    <phoneticPr fontId="3"/>
  </si>
  <si>
    <t>090-4295-1489</t>
    <phoneticPr fontId="3"/>
  </si>
  <si>
    <t>市原子ども会</t>
    <rPh sb="0" eb="2">
      <t>イチハラ</t>
    </rPh>
    <rPh sb="2" eb="3">
      <t>コ</t>
    </rPh>
    <rPh sb="5" eb="6">
      <t>カイ</t>
    </rPh>
    <phoneticPr fontId="3"/>
  </si>
  <si>
    <t>かつらぎ町丁ノ町749番地の2</t>
    <rPh sb="4" eb="5">
      <t>チョウ</t>
    </rPh>
    <rPh sb="5" eb="6">
      <t>チョウ</t>
    </rPh>
    <rPh sb="7" eb="8">
      <t>マチ</t>
    </rPh>
    <rPh sb="11" eb="13">
      <t>バンチ</t>
    </rPh>
    <phoneticPr fontId="3"/>
  </si>
  <si>
    <t>井本　貴世</t>
    <rPh sb="0" eb="2">
      <t>イモト</t>
    </rPh>
    <rPh sb="3" eb="5">
      <t>タカヨ</t>
    </rPh>
    <phoneticPr fontId="3"/>
  </si>
  <si>
    <t>090-3148-1311</t>
    <phoneticPr fontId="3"/>
  </si>
  <si>
    <t>ちどり子ども会</t>
    <rPh sb="3" eb="4">
      <t>コ</t>
    </rPh>
    <rPh sb="6" eb="7">
      <t>カイ</t>
    </rPh>
    <phoneticPr fontId="3"/>
  </si>
  <si>
    <t>かつらぎ町妙寺562番地の5</t>
    <rPh sb="4" eb="5">
      <t>チョウ</t>
    </rPh>
    <rPh sb="5" eb="7">
      <t>ミョウジ</t>
    </rPh>
    <rPh sb="10" eb="12">
      <t>バンチ</t>
    </rPh>
    <phoneticPr fontId="3"/>
  </si>
  <si>
    <t>井上　紗也加</t>
    <rPh sb="0" eb="2">
      <t>イノウエ</t>
    </rPh>
    <rPh sb="3" eb="5">
      <t>サヤ</t>
    </rPh>
    <rPh sb="5" eb="6">
      <t>カ</t>
    </rPh>
    <phoneticPr fontId="3"/>
  </si>
  <si>
    <t>090-5962-7954</t>
    <phoneticPr fontId="3"/>
  </si>
  <si>
    <t>木下　佐知</t>
    <rPh sb="0" eb="2">
      <t>キノシタ</t>
    </rPh>
    <rPh sb="3" eb="5">
      <t>サチ</t>
    </rPh>
    <phoneticPr fontId="3"/>
  </si>
  <si>
    <t>妙寺南子ども会</t>
    <rPh sb="0" eb="2">
      <t>ミョウジ</t>
    </rPh>
    <rPh sb="2" eb="3">
      <t>ミナミ</t>
    </rPh>
    <rPh sb="3" eb="4">
      <t>コ</t>
    </rPh>
    <rPh sb="6" eb="7">
      <t>カイ</t>
    </rPh>
    <phoneticPr fontId="3"/>
  </si>
  <si>
    <t>かつらぎ町妙寺439番地の113 ディアス妙寺203号</t>
    <rPh sb="4" eb="5">
      <t>チョウ</t>
    </rPh>
    <rPh sb="5" eb="7">
      <t>ミョウジ</t>
    </rPh>
    <rPh sb="10" eb="12">
      <t>バンチ</t>
    </rPh>
    <rPh sb="21" eb="23">
      <t>ミョウジ</t>
    </rPh>
    <rPh sb="26" eb="27">
      <t>ゴウ</t>
    </rPh>
    <phoneticPr fontId="3"/>
  </si>
  <si>
    <t>岡村　英子</t>
    <rPh sb="0" eb="2">
      <t>オカムラ</t>
    </rPh>
    <rPh sb="3" eb="5">
      <t>エイコ</t>
    </rPh>
    <phoneticPr fontId="3"/>
  </si>
  <si>
    <t>090-7355-0565</t>
    <phoneticPr fontId="3"/>
  </si>
  <si>
    <t>短野子ども会</t>
    <rPh sb="0" eb="2">
      <t>ミジカノ</t>
    </rPh>
    <rPh sb="2" eb="3">
      <t>コ</t>
    </rPh>
    <rPh sb="5" eb="6">
      <t>カイ</t>
    </rPh>
    <phoneticPr fontId="3"/>
  </si>
  <si>
    <t>かつらぎ町短野92番地の4</t>
    <rPh sb="4" eb="5">
      <t>チョウ</t>
    </rPh>
    <rPh sb="5" eb="7">
      <t>ミジカノ</t>
    </rPh>
    <rPh sb="9" eb="11">
      <t>バンチ</t>
    </rPh>
    <phoneticPr fontId="3"/>
  </si>
  <si>
    <t>池田　智佳</t>
    <rPh sb="0" eb="2">
      <t>イケダ</t>
    </rPh>
    <rPh sb="3" eb="4">
      <t>チ</t>
    </rPh>
    <rPh sb="4" eb="5">
      <t>カ</t>
    </rPh>
    <phoneticPr fontId="3"/>
  </si>
  <si>
    <t>080-1422-3139</t>
    <phoneticPr fontId="3"/>
  </si>
  <si>
    <t>茶屋出子ども会</t>
    <rPh sb="0" eb="2">
      <t>チャヤ</t>
    </rPh>
    <rPh sb="2" eb="3">
      <t>デ</t>
    </rPh>
    <rPh sb="3" eb="4">
      <t>コ</t>
    </rPh>
    <rPh sb="6" eb="7">
      <t>カイ</t>
    </rPh>
    <phoneticPr fontId="3"/>
  </si>
  <si>
    <t>かつらぎ町妙寺1075番地の3</t>
    <rPh sb="4" eb="5">
      <t>チョウ</t>
    </rPh>
    <rPh sb="5" eb="7">
      <t>ミョウジ</t>
    </rPh>
    <rPh sb="11" eb="13">
      <t>バンチ</t>
    </rPh>
    <phoneticPr fontId="3"/>
  </si>
  <si>
    <t>上田　かおり</t>
    <rPh sb="0" eb="2">
      <t>ウエダ</t>
    </rPh>
    <phoneticPr fontId="3"/>
  </si>
  <si>
    <t>090-5361-7428</t>
    <phoneticPr fontId="3"/>
  </si>
  <si>
    <t>妙寺北一子ども会</t>
    <rPh sb="0" eb="2">
      <t>ミョウジ</t>
    </rPh>
    <rPh sb="2" eb="3">
      <t>キタ</t>
    </rPh>
    <rPh sb="3" eb="4">
      <t>イチ</t>
    </rPh>
    <rPh sb="4" eb="5">
      <t>コ</t>
    </rPh>
    <rPh sb="7" eb="8">
      <t>カイ</t>
    </rPh>
    <phoneticPr fontId="3"/>
  </si>
  <si>
    <t>かつらぎ町妙寺789番地の3</t>
    <rPh sb="4" eb="5">
      <t>チョウ</t>
    </rPh>
    <rPh sb="5" eb="7">
      <t>ミョウジ</t>
    </rPh>
    <rPh sb="10" eb="12">
      <t>バンチ</t>
    </rPh>
    <phoneticPr fontId="3"/>
  </si>
  <si>
    <t>石川　千明</t>
    <rPh sb="0" eb="2">
      <t>イシカワ</t>
    </rPh>
    <rPh sb="3" eb="5">
      <t>チアキ</t>
    </rPh>
    <phoneticPr fontId="3"/>
  </si>
  <si>
    <t>090-9098-3559</t>
    <phoneticPr fontId="3"/>
  </si>
  <si>
    <t>中飯降子ども会</t>
    <rPh sb="0" eb="3">
      <t>ナカイイブリ</t>
    </rPh>
    <rPh sb="3" eb="4">
      <t>コ</t>
    </rPh>
    <rPh sb="6" eb="7">
      <t>カイ</t>
    </rPh>
    <phoneticPr fontId="3"/>
  </si>
  <si>
    <t>かつらぎ町中飯降1145番地の5</t>
    <rPh sb="4" eb="5">
      <t>チョウ</t>
    </rPh>
    <rPh sb="5" eb="8">
      <t>ナカイイブリ</t>
    </rPh>
    <rPh sb="12" eb="14">
      <t>バンチ</t>
    </rPh>
    <phoneticPr fontId="3"/>
  </si>
  <si>
    <t>森本　理紗</t>
    <rPh sb="0" eb="2">
      <t>モリモト</t>
    </rPh>
    <rPh sb="3" eb="5">
      <t>リサ</t>
    </rPh>
    <phoneticPr fontId="3"/>
  </si>
  <si>
    <t>090-1954-9731</t>
    <phoneticPr fontId="3"/>
  </si>
  <si>
    <t>見好育成会</t>
    <rPh sb="0" eb="2">
      <t>ミヨシ</t>
    </rPh>
    <rPh sb="2" eb="5">
      <t>イクセイカイ</t>
    </rPh>
    <phoneticPr fontId="3"/>
  </si>
  <si>
    <t>かつらぎ町平沼田155番地</t>
    <rPh sb="4" eb="5">
      <t>チョウ</t>
    </rPh>
    <rPh sb="5" eb="8">
      <t>ヒラヌマタ</t>
    </rPh>
    <rPh sb="11" eb="13">
      <t>バンチ</t>
    </rPh>
    <phoneticPr fontId="3"/>
  </si>
  <si>
    <t>小柳　百合香</t>
    <rPh sb="0" eb="2">
      <t>コヤナギ</t>
    </rPh>
    <rPh sb="3" eb="6">
      <t>ユリカ</t>
    </rPh>
    <phoneticPr fontId="3"/>
  </si>
  <si>
    <t>090-7341-5419</t>
    <phoneticPr fontId="3"/>
  </si>
  <si>
    <t>東渋田子ども会</t>
    <rPh sb="0" eb="1">
      <t>ヒガシ</t>
    </rPh>
    <rPh sb="1" eb="3">
      <t>シブタ</t>
    </rPh>
    <rPh sb="3" eb="4">
      <t>コ</t>
    </rPh>
    <rPh sb="6" eb="7">
      <t>カイ</t>
    </rPh>
    <phoneticPr fontId="3"/>
  </si>
  <si>
    <t>かつらぎ町東渋田286番地の3</t>
    <rPh sb="4" eb="5">
      <t>チョウ</t>
    </rPh>
    <rPh sb="5" eb="6">
      <t>ヒガシ</t>
    </rPh>
    <rPh sb="6" eb="8">
      <t>シブタ</t>
    </rPh>
    <rPh sb="11" eb="13">
      <t>バンチ</t>
    </rPh>
    <phoneticPr fontId="3"/>
  </si>
  <si>
    <t>名山　容子</t>
    <rPh sb="0" eb="2">
      <t>ナヤマ</t>
    </rPh>
    <rPh sb="3" eb="5">
      <t>ヨウコ</t>
    </rPh>
    <phoneticPr fontId="3"/>
  </si>
  <si>
    <t>090-2359-5230</t>
    <phoneticPr fontId="3"/>
  </si>
  <si>
    <t>窪田　由紀</t>
    <rPh sb="0" eb="2">
      <t>クボタ</t>
    </rPh>
    <rPh sb="3" eb="5">
      <t>ユキ</t>
    </rPh>
    <phoneticPr fontId="3"/>
  </si>
  <si>
    <t>上平沼田子ども会</t>
    <rPh sb="0" eb="1">
      <t>ウエ</t>
    </rPh>
    <rPh sb="1" eb="4">
      <t>ヒランタ</t>
    </rPh>
    <rPh sb="4" eb="5">
      <t>コ</t>
    </rPh>
    <rPh sb="7" eb="8">
      <t>カイ</t>
    </rPh>
    <phoneticPr fontId="3"/>
  </si>
  <si>
    <t>西渋田子ども会</t>
    <rPh sb="0" eb="1">
      <t>ニシ</t>
    </rPh>
    <rPh sb="1" eb="3">
      <t>シブタ</t>
    </rPh>
    <rPh sb="3" eb="4">
      <t>コ</t>
    </rPh>
    <rPh sb="6" eb="7">
      <t>カイ</t>
    </rPh>
    <phoneticPr fontId="3"/>
  </si>
  <si>
    <t>かつらぎ町島136番地</t>
    <rPh sb="4" eb="5">
      <t>チョウ</t>
    </rPh>
    <rPh sb="5" eb="6">
      <t>シマ</t>
    </rPh>
    <rPh sb="9" eb="11">
      <t>バンチ</t>
    </rPh>
    <phoneticPr fontId="3"/>
  </si>
  <si>
    <t>松田　由香利</t>
    <rPh sb="0" eb="2">
      <t>マツダ</t>
    </rPh>
    <rPh sb="3" eb="6">
      <t>ユカリ</t>
    </rPh>
    <phoneticPr fontId="3"/>
  </si>
  <si>
    <t>090-7494-3114</t>
    <phoneticPr fontId="3"/>
  </si>
  <si>
    <t>副会長</t>
    <rPh sb="0" eb="3">
      <t>フクカイチョウ</t>
    </rPh>
    <phoneticPr fontId="3"/>
  </si>
  <si>
    <t>橋谷　早織</t>
    <rPh sb="0" eb="2">
      <t>ハシタニ</t>
    </rPh>
    <rPh sb="3" eb="5">
      <t>サオリ</t>
    </rPh>
    <phoneticPr fontId="3"/>
  </si>
  <si>
    <t>活動NO</t>
    <rPh sb="0" eb="2">
      <t>カツドウ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</si>
  <si>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</si>
  <si>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</si>
  <si>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</si>
  <si>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00</t>
    <phoneticPr fontId="3"/>
  </si>
  <si>
    <t>事務費</t>
    <rPh sb="0" eb="3">
      <t>ジムヒ</t>
    </rPh>
    <phoneticPr fontId="3"/>
  </si>
  <si>
    <t>消耗品費</t>
    <rPh sb="0" eb="3">
      <t>ショウモウヒン</t>
    </rPh>
    <rPh sb="3" eb="4">
      <t>ヒ</t>
    </rPh>
    <phoneticPr fontId="3"/>
  </si>
  <si>
    <t>01</t>
    <phoneticPr fontId="3"/>
  </si>
  <si>
    <t>会議費</t>
    <rPh sb="0" eb="3">
      <t>カイギヒ</t>
    </rPh>
    <phoneticPr fontId="3"/>
  </si>
  <si>
    <t>通信運搬費、会議用お茶代</t>
    <rPh sb="0" eb="2">
      <t>ツウシン</t>
    </rPh>
    <rPh sb="2" eb="4">
      <t>ウンパン</t>
    </rPh>
    <rPh sb="4" eb="5">
      <t>ヒ</t>
    </rPh>
    <rPh sb="6" eb="9">
      <t>カイギヨウ</t>
    </rPh>
    <rPh sb="10" eb="12">
      <t>チャダイ</t>
    </rPh>
    <phoneticPr fontId="3"/>
  </si>
  <si>
    <t>キッズサマーフェスタ</t>
    <phoneticPr fontId="3"/>
  </si>
  <si>
    <t>子ども屋台材料費、運搬費 他</t>
    <rPh sb="0" eb="1">
      <t>コ</t>
    </rPh>
    <rPh sb="3" eb="5">
      <t>ヤタイ</t>
    </rPh>
    <rPh sb="5" eb="8">
      <t>ザイリョウヒ</t>
    </rPh>
    <rPh sb="9" eb="11">
      <t>ウンパン</t>
    </rPh>
    <rPh sb="11" eb="12">
      <t>ヒ</t>
    </rPh>
    <rPh sb="13" eb="14">
      <t>ホカ</t>
    </rPh>
    <phoneticPr fontId="3"/>
  </si>
  <si>
    <t>クイズラリー</t>
    <phoneticPr fontId="3"/>
  </si>
  <si>
    <t>参加費 他</t>
    <rPh sb="0" eb="3">
      <t>サンカヒ</t>
    </rPh>
    <rPh sb="4" eb="5">
      <t>ホカ</t>
    </rPh>
    <phoneticPr fontId="3"/>
  </si>
  <si>
    <t>予備費</t>
    <rPh sb="0" eb="3">
      <t>ヨビヒ</t>
    </rPh>
    <phoneticPr fontId="3"/>
  </si>
  <si>
    <t>清掃</t>
    <rPh sb="0" eb="2">
      <t>セイソウ</t>
    </rPh>
    <phoneticPr fontId="3"/>
  </si>
  <si>
    <t>無量寺掃除</t>
    <rPh sb="0" eb="2">
      <t>ムリョウ</t>
    </rPh>
    <rPh sb="2" eb="3">
      <t>テラ</t>
    </rPh>
    <rPh sb="3" eb="5">
      <t>ソウジ</t>
    </rPh>
    <phoneticPr fontId="3"/>
  </si>
  <si>
    <t>夏休み行事</t>
    <rPh sb="0" eb="2">
      <t>ナツヤス</t>
    </rPh>
    <rPh sb="3" eb="5">
      <t>ギョウジ</t>
    </rPh>
    <phoneticPr fontId="3"/>
  </si>
  <si>
    <t>秋祭り</t>
    <rPh sb="0" eb="2">
      <t>アキマツ</t>
    </rPh>
    <phoneticPr fontId="3"/>
  </si>
  <si>
    <t>バス遠足</t>
    <rPh sb="2" eb="4">
      <t>エンソク</t>
    </rPh>
    <phoneticPr fontId="3"/>
  </si>
  <si>
    <t>クリスマス会</t>
    <rPh sb="5" eb="6">
      <t>カイ</t>
    </rPh>
    <phoneticPr fontId="3"/>
  </si>
  <si>
    <t>子ども文化祭</t>
    <rPh sb="0" eb="1">
      <t>コ</t>
    </rPh>
    <rPh sb="3" eb="6">
      <t>ブンカサイ</t>
    </rPh>
    <phoneticPr fontId="3"/>
  </si>
  <si>
    <t>出展作品代</t>
    <rPh sb="0" eb="2">
      <t>シュッテン</t>
    </rPh>
    <rPh sb="2" eb="4">
      <t>サクヒン</t>
    </rPh>
    <rPh sb="4" eb="5">
      <t>ダイ</t>
    </rPh>
    <phoneticPr fontId="3"/>
  </si>
  <si>
    <t>お別れ会</t>
    <rPh sb="1" eb="2">
      <t>ワカ</t>
    </rPh>
    <rPh sb="3" eb="4">
      <t>カイ</t>
    </rPh>
    <phoneticPr fontId="3"/>
  </si>
  <si>
    <t>新入生歓迎会も合わせた予算</t>
    <rPh sb="0" eb="6">
      <t>シンニュウセイカンゲイカイ</t>
    </rPh>
    <rPh sb="7" eb="8">
      <t>ア</t>
    </rPh>
    <rPh sb="11" eb="13">
      <t>ヨサン</t>
    </rPh>
    <phoneticPr fontId="3"/>
  </si>
  <si>
    <t>新入生歓迎会</t>
    <rPh sb="0" eb="6">
      <t>シンニュウセイカンゲイカイ</t>
    </rPh>
    <phoneticPr fontId="3"/>
  </si>
  <si>
    <t>笠田祭り</t>
    <rPh sb="0" eb="3">
      <t>カセダマツ</t>
    </rPh>
    <phoneticPr fontId="3"/>
  </si>
  <si>
    <t>お楽しみ会</t>
    <rPh sb="1" eb="2">
      <t>タノ</t>
    </rPh>
    <rPh sb="4" eb="5">
      <t>カイ</t>
    </rPh>
    <phoneticPr fontId="3"/>
  </si>
  <si>
    <t>納涼体験</t>
    <rPh sb="0" eb="2">
      <t>ノウリョウ</t>
    </rPh>
    <rPh sb="2" eb="4">
      <t>タイケン</t>
    </rPh>
    <phoneticPr fontId="3"/>
  </si>
  <si>
    <t>ラジオ体操</t>
    <rPh sb="3" eb="5">
      <t>タイソウ</t>
    </rPh>
    <phoneticPr fontId="3"/>
  </si>
  <si>
    <t>作品作り</t>
    <rPh sb="0" eb="2">
      <t>サクヒン</t>
    </rPh>
    <rPh sb="2" eb="3">
      <t>ヅク</t>
    </rPh>
    <phoneticPr fontId="3"/>
  </si>
  <si>
    <t>子ども文化祭展示品</t>
    <rPh sb="0" eb="1">
      <t>コ</t>
    </rPh>
    <rPh sb="3" eb="6">
      <t>ブンカサイ</t>
    </rPh>
    <rPh sb="6" eb="8">
      <t>テンジ</t>
    </rPh>
    <rPh sb="8" eb="9">
      <t>ヒン</t>
    </rPh>
    <phoneticPr fontId="3"/>
  </si>
  <si>
    <t>遠足</t>
    <rPh sb="0" eb="2">
      <t>エンソク</t>
    </rPh>
    <phoneticPr fontId="3"/>
  </si>
  <si>
    <t>子ども文化祭展作品</t>
    <rPh sb="0" eb="1">
      <t>コ</t>
    </rPh>
    <rPh sb="3" eb="6">
      <t>ブンカサイ</t>
    </rPh>
    <rPh sb="6" eb="9">
      <t>テンサクヒン</t>
    </rPh>
    <phoneticPr fontId="3"/>
  </si>
  <si>
    <t>雑費</t>
    <rPh sb="0" eb="2">
      <t>ザッピ</t>
    </rPh>
    <phoneticPr fontId="3"/>
  </si>
  <si>
    <t>卒業生記念品 等</t>
    <rPh sb="0" eb="3">
      <t>ソツギョウセイ</t>
    </rPh>
    <rPh sb="3" eb="6">
      <t>キネンヒン</t>
    </rPh>
    <rPh sb="7" eb="8">
      <t>ナド</t>
    </rPh>
    <phoneticPr fontId="3"/>
  </si>
  <si>
    <t>親睦会</t>
    <rPh sb="0" eb="3">
      <t>シンボクカイ</t>
    </rPh>
    <phoneticPr fontId="3"/>
  </si>
  <si>
    <t>中学生対象行事</t>
    <rPh sb="0" eb="3">
      <t>チュウガクセイ</t>
    </rPh>
    <rPh sb="3" eb="5">
      <t>タイショウ</t>
    </rPh>
    <rPh sb="5" eb="7">
      <t>ギョウジ</t>
    </rPh>
    <phoneticPr fontId="3"/>
  </si>
  <si>
    <t>展示、材料費 等</t>
    <rPh sb="0" eb="2">
      <t>テンジ</t>
    </rPh>
    <rPh sb="3" eb="6">
      <t>ザイリョウヒ</t>
    </rPh>
    <rPh sb="7" eb="8">
      <t>ナド</t>
    </rPh>
    <phoneticPr fontId="3"/>
  </si>
  <si>
    <t>リーダー研修</t>
    <rPh sb="4" eb="6">
      <t>ケンシュウ</t>
    </rPh>
    <phoneticPr fontId="3"/>
  </si>
  <si>
    <t>安全会費</t>
    <rPh sb="0" eb="2">
      <t>アンゼン</t>
    </rPh>
    <rPh sb="2" eb="4">
      <t>カイヒ</t>
    </rPh>
    <phoneticPr fontId="3"/>
  </si>
  <si>
    <t>電気代</t>
    <rPh sb="0" eb="3">
      <t>デンキダイ</t>
    </rPh>
    <phoneticPr fontId="3"/>
  </si>
  <si>
    <t>ご香料</t>
    <rPh sb="1" eb="3">
      <t>コウリョウ</t>
    </rPh>
    <phoneticPr fontId="3"/>
  </si>
  <si>
    <t>太鼓のバチ代</t>
    <rPh sb="0" eb="2">
      <t>タイコ</t>
    </rPh>
    <rPh sb="5" eb="6">
      <t>ダイ</t>
    </rPh>
    <phoneticPr fontId="3"/>
  </si>
  <si>
    <t>笠田祭り等</t>
    <rPh sb="0" eb="3">
      <t>カセダマツ</t>
    </rPh>
    <rPh sb="4" eb="5">
      <t>トウ</t>
    </rPh>
    <phoneticPr fontId="3"/>
  </si>
  <si>
    <t>封筒代、用紙代 等</t>
    <rPh sb="0" eb="2">
      <t>フウトウ</t>
    </rPh>
    <rPh sb="2" eb="3">
      <t>ダイ</t>
    </rPh>
    <rPh sb="4" eb="6">
      <t>ヨウシ</t>
    </rPh>
    <rPh sb="6" eb="7">
      <t>ダイ</t>
    </rPh>
    <rPh sb="8" eb="9">
      <t>ナド</t>
    </rPh>
    <phoneticPr fontId="3"/>
  </si>
  <si>
    <t>会議用お茶代 等</t>
    <rPh sb="0" eb="3">
      <t>カイギヨウ</t>
    </rPh>
    <rPh sb="4" eb="5">
      <t>チャ</t>
    </rPh>
    <rPh sb="5" eb="6">
      <t>ダイ</t>
    </rPh>
    <rPh sb="7" eb="8">
      <t>ナド</t>
    </rPh>
    <phoneticPr fontId="3"/>
  </si>
  <si>
    <t>夏祭り</t>
    <rPh sb="0" eb="2">
      <t>ナツマツ</t>
    </rPh>
    <phoneticPr fontId="3"/>
  </si>
  <si>
    <t>会議用飲物、資料代</t>
    <rPh sb="0" eb="3">
      <t>カイギヨウ</t>
    </rPh>
    <rPh sb="3" eb="4">
      <t>ノ</t>
    </rPh>
    <rPh sb="4" eb="5">
      <t>モノ</t>
    </rPh>
    <rPh sb="6" eb="8">
      <t>シリョウ</t>
    </rPh>
    <rPh sb="8" eb="9">
      <t>ダイ</t>
    </rPh>
    <phoneticPr fontId="3"/>
  </si>
  <si>
    <t>三谷子ども祭り(花火、かき氷、おかし 等)</t>
    <rPh sb="0" eb="3">
      <t>ミタニコ</t>
    </rPh>
    <rPh sb="5" eb="6">
      <t>マツ</t>
    </rPh>
    <rPh sb="8" eb="10">
      <t>ハナビ</t>
    </rPh>
    <rPh sb="13" eb="14">
      <t>ゴオリ</t>
    </rPh>
    <rPh sb="19" eb="20">
      <t>ナド</t>
    </rPh>
    <phoneticPr fontId="3"/>
  </si>
  <si>
    <t>夏休み作品作り 講師代</t>
    <rPh sb="0" eb="2">
      <t>ナツヤス</t>
    </rPh>
    <rPh sb="3" eb="5">
      <t>サクヒン</t>
    </rPh>
    <rPh sb="5" eb="6">
      <t>ヅク</t>
    </rPh>
    <rPh sb="8" eb="10">
      <t>コウシ</t>
    </rPh>
    <rPh sb="10" eb="11">
      <t>ダイ</t>
    </rPh>
    <phoneticPr fontId="3"/>
  </si>
  <si>
    <t>子ども文化祭 材料代</t>
    <rPh sb="0" eb="1">
      <t>コ</t>
    </rPh>
    <rPh sb="3" eb="6">
      <t>ブンカサイ</t>
    </rPh>
    <rPh sb="7" eb="9">
      <t>ザイリョウ</t>
    </rPh>
    <rPh sb="9" eb="10">
      <t>ダイ</t>
    </rPh>
    <phoneticPr fontId="3"/>
  </si>
  <si>
    <t>ケーキ、プレゼント交換</t>
    <rPh sb="9" eb="11">
      <t>コウカン</t>
    </rPh>
    <phoneticPr fontId="3"/>
  </si>
  <si>
    <t>交流会</t>
    <rPh sb="0" eb="3">
      <t>コウリュウカイ</t>
    </rPh>
    <phoneticPr fontId="3"/>
  </si>
  <si>
    <t>初子ども会</t>
    <rPh sb="0" eb="2">
      <t>ハツコ</t>
    </rPh>
    <rPh sb="4" eb="5">
      <t>カイ</t>
    </rPh>
    <phoneticPr fontId="3"/>
  </si>
  <si>
    <t>いちの木会と合同バス旅行</t>
    <rPh sb="3" eb="4">
      <t>キ</t>
    </rPh>
    <rPh sb="4" eb="5">
      <t>カイ</t>
    </rPh>
    <rPh sb="6" eb="8">
      <t>ゴウドウ</t>
    </rPh>
    <rPh sb="10" eb="12">
      <t>リョコウ</t>
    </rPh>
    <phoneticPr fontId="3"/>
  </si>
  <si>
    <t>テクアルキ―</t>
    <phoneticPr fontId="3"/>
  </si>
  <si>
    <t>キャンプ用テントレンタル</t>
    <rPh sb="4" eb="5">
      <t>ヨウ</t>
    </rPh>
    <phoneticPr fontId="3"/>
  </si>
  <si>
    <t>講師謝金、備品経費</t>
    <rPh sb="0" eb="2">
      <t>コウシ</t>
    </rPh>
    <rPh sb="2" eb="4">
      <t>シャキン</t>
    </rPh>
    <rPh sb="5" eb="7">
      <t>ビヒン</t>
    </rPh>
    <rPh sb="7" eb="9">
      <t>ケイヒ</t>
    </rPh>
    <phoneticPr fontId="3"/>
  </si>
  <si>
    <t>教良寺小鳩会と合同バス旅行</t>
    <rPh sb="0" eb="6">
      <t>キョウラジコバトカイ</t>
    </rPh>
    <rPh sb="7" eb="9">
      <t>ゴウドウ</t>
    </rPh>
    <rPh sb="11" eb="13">
      <t>リョコウ</t>
    </rPh>
    <phoneticPr fontId="3"/>
  </si>
  <si>
    <t>ハロウィンパーティー</t>
    <phoneticPr fontId="3"/>
  </si>
  <si>
    <t>年末夜警</t>
    <rPh sb="0" eb="2">
      <t>ネンマツ</t>
    </rPh>
    <rPh sb="2" eb="4">
      <t>ヤケイ</t>
    </rPh>
    <phoneticPr fontId="3"/>
  </si>
  <si>
    <t>作品作り</t>
    <rPh sb="0" eb="3">
      <t>サクヒンヅク</t>
    </rPh>
    <phoneticPr fontId="3"/>
  </si>
  <si>
    <t>新年会</t>
    <rPh sb="0" eb="3">
      <t>シンネンカイ</t>
    </rPh>
    <phoneticPr fontId="3"/>
  </si>
  <si>
    <t>ライブ出演</t>
    <rPh sb="3" eb="5">
      <t>シュツエン</t>
    </rPh>
    <phoneticPr fontId="3"/>
  </si>
  <si>
    <t>アッシュほたるライブ出演</t>
    <rPh sb="10" eb="12">
      <t>シュツエン</t>
    </rPh>
    <phoneticPr fontId="3"/>
  </si>
  <si>
    <t>ステージ出演</t>
    <rPh sb="4" eb="6">
      <t>シュツエン</t>
    </rPh>
    <phoneticPr fontId="3"/>
  </si>
  <si>
    <t>花盛祭</t>
    <rPh sb="0" eb="1">
      <t>ハナ</t>
    </rPh>
    <rPh sb="1" eb="2">
      <t>モリ</t>
    </rPh>
    <rPh sb="2" eb="3">
      <t>サイ</t>
    </rPh>
    <phoneticPr fontId="3"/>
  </si>
  <si>
    <t>太鼓</t>
    <rPh sb="0" eb="2">
      <t>タイコ</t>
    </rPh>
    <phoneticPr fontId="3"/>
  </si>
  <si>
    <t>使用料、参加費</t>
    <rPh sb="0" eb="3">
      <t>シヨウリョウ</t>
    </rPh>
    <rPh sb="4" eb="7">
      <t>サンカヒ</t>
    </rPh>
    <phoneticPr fontId="3"/>
  </si>
  <si>
    <t>キャンプ</t>
    <phoneticPr fontId="3"/>
  </si>
  <si>
    <t>運動会</t>
    <rPh sb="0" eb="3">
      <t>ウンドウカイ</t>
    </rPh>
    <phoneticPr fontId="3"/>
  </si>
  <si>
    <t>参加費</t>
    <rPh sb="0" eb="3">
      <t>サンカヒ</t>
    </rPh>
    <phoneticPr fontId="3"/>
  </si>
  <si>
    <t>見好子ども会参加費</t>
    <rPh sb="0" eb="2">
      <t>ミヨシ</t>
    </rPh>
    <rPh sb="2" eb="3">
      <t>コ</t>
    </rPh>
    <rPh sb="5" eb="6">
      <t>カイ</t>
    </rPh>
    <rPh sb="6" eb="9">
      <t>サンカヒ</t>
    </rPh>
    <phoneticPr fontId="3"/>
  </si>
  <si>
    <t>体験活動</t>
    <rPh sb="0" eb="2">
      <t>タイケン</t>
    </rPh>
    <rPh sb="2" eb="4">
      <t>カツドウ</t>
    </rPh>
    <phoneticPr fontId="3"/>
  </si>
  <si>
    <t>トレッキング</t>
    <phoneticPr fontId="3"/>
  </si>
  <si>
    <t>ダンス</t>
    <phoneticPr fontId="3"/>
  </si>
  <si>
    <t>子ども祭り</t>
    <rPh sb="0" eb="1">
      <t>コ</t>
    </rPh>
    <rPh sb="3" eb="4">
      <t>マツ</t>
    </rPh>
    <phoneticPr fontId="3"/>
  </si>
  <si>
    <t>大谷っこ子ども祭り</t>
    <rPh sb="0" eb="2">
      <t>オオタニ</t>
    </rPh>
    <rPh sb="4" eb="5">
      <t>コ</t>
    </rPh>
    <rPh sb="7" eb="8">
      <t>マツ</t>
    </rPh>
    <phoneticPr fontId="3"/>
  </si>
  <si>
    <t>チャレンジ大会</t>
    <rPh sb="5" eb="7">
      <t>タイカイ</t>
    </rPh>
    <phoneticPr fontId="3"/>
  </si>
  <si>
    <t>地区別チャレンジ大会</t>
    <rPh sb="0" eb="2">
      <t>チク</t>
    </rPh>
    <rPh sb="2" eb="3">
      <t>ベツ</t>
    </rPh>
    <rPh sb="8" eb="10">
      <t>タイカイ</t>
    </rPh>
    <phoneticPr fontId="3"/>
  </si>
  <si>
    <t>スポーツ大会</t>
    <rPh sb="4" eb="6">
      <t>タイカイ</t>
    </rPh>
    <phoneticPr fontId="3"/>
  </si>
  <si>
    <t>子ども集団親睦交流スポーツ大会</t>
    <rPh sb="0" eb="1">
      <t>コ</t>
    </rPh>
    <rPh sb="3" eb="5">
      <t>シュウダン</t>
    </rPh>
    <rPh sb="5" eb="7">
      <t>シンボク</t>
    </rPh>
    <rPh sb="7" eb="9">
      <t>コウリュウ</t>
    </rPh>
    <rPh sb="13" eb="15">
      <t>タイカイ</t>
    </rPh>
    <phoneticPr fontId="3"/>
  </si>
  <si>
    <t>デイキャンプ</t>
    <phoneticPr fontId="3"/>
  </si>
  <si>
    <t>社会見学</t>
    <rPh sb="0" eb="2">
      <t>シャカイ</t>
    </rPh>
    <rPh sb="2" eb="4">
      <t>ケンガク</t>
    </rPh>
    <phoneticPr fontId="3"/>
  </si>
  <si>
    <t>歓送迎会</t>
    <rPh sb="0" eb="4">
      <t>カンソウゲイカイ</t>
    </rPh>
    <phoneticPr fontId="3"/>
  </si>
  <si>
    <t>コピー代、活動報告写真代 等</t>
    <rPh sb="3" eb="4">
      <t>ダイ</t>
    </rPh>
    <rPh sb="5" eb="7">
      <t>カツドウ</t>
    </rPh>
    <rPh sb="7" eb="9">
      <t>ホウコク</t>
    </rPh>
    <rPh sb="9" eb="11">
      <t>シャシン</t>
    </rPh>
    <rPh sb="11" eb="12">
      <t>ダイ</t>
    </rPh>
    <rPh sb="13" eb="14">
      <t>ナド</t>
    </rPh>
    <phoneticPr fontId="3"/>
  </si>
  <si>
    <t>修理、飲料 等</t>
    <rPh sb="0" eb="2">
      <t>シュウリ</t>
    </rPh>
    <rPh sb="3" eb="5">
      <t>インリョウ</t>
    </rPh>
    <rPh sb="6" eb="7">
      <t>ナド</t>
    </rPh>
    <phoneticPr fontId="3"/>
  </si>
  <si>
    <t>景品、飲食 等</t>
    <rPh sb="0" eb="2">
      <t>ケイヒン</t>
    </rPh>
    <rPh sb="3" eb="5">
      <t>インショク</t>
    </rPh>
    <rPh sb="6" eb="7">
      <t>ナド</t>
    </rPh>
    <phoneticPr fontId="3"/>
  </si>
  <si>
    <t>卒業記念</t>
    <rPh sb="0" eb="2">
      <t>ソツギョウ</t>
    </rPh>
    <rPh sb="2" eb="4">
      <t>キネン</t>
    </rPh>
    <phoneticPr fontId="3"/>
  </si>
  <si>
    <t>図書カード</t>
    <rPh sb="0" eb="2">
      <t>トショ</t>
    </rPh>
    <phoneticPr fontId="3"/>
  </si>
  <si>
    <t>協賛金</t>
    <rPh sb="0" eb="3">
      <t>キョウサンキン</t>
    </rPh>
    <phoneticPr fontId="3"/>
  </si>
  <si>
    <t>児童館へ協賛金</t>
    <rPh sb="0" eb="3">
      <t>ジドウカン</t>
    </rPh>
    <rPh sb="4" eb="7">
      <t>キョウサンキン</t>
    </rPh>
    <phoneticPr fontId="3"/>
  </si>
  <si>
    <t>写真現像代、コピー代</t>
    <rPh sb="0" eb="5">
      <t>シャシンゲンゾウダイ</t>
    </rPh>
    <rPh sb="9" eb="10">
      <t>ダイ</t>
    </rPh>
    <phoneticPr fontId="3"/>
  </si>
  <si>
    <t>お茶代</t>
    <rPh sb="1" eb="2">
      <t>チャ</t>
    </rPh>
    <rPh sb="2" eb="3">
      <t>ダイ</t>
    </rPh>
    <phoneticPr fontId="3"/>
  </si>
  <si>
    <t>レクリエーション</t>
    <phoneticPr fontId="3"/>
  </si>
  <si>
    <t>施設利用料 等</t>
    <rPh sb="0" eb="2">
      <t>シセツ</t>
    </rPh>
    <rPh sb="2" eb="5">
      <t>リヨウリョウ</t>
    </rPh>
    <rPh sb="6" eb="7">
      <t>ナド</t>
    </rPh>
    <phoneticPr fontId="3"/>
  </si>
  <si>
    <t>プレゼント代、ケーキ代 等</t>
    <rPh sb="5" eb="6">
      <t>ダイ</t>
    </rPh>
    <rPh sb="10" eb="11">
      <t>ダイ</t>
    </rPh>
    <rPh sb="12" eb="13">
      <t>ナド</t>
    </rPh>
    <phoneticPr fontId="3"/>
  </si>
  <si>
    <t>お菓子代 等</t>
    <rPh sb="1" eb="3">
      <t>カシ</t>
    </rPh>
    <rPh sb="3" eb="4">
      <t>ダイ</t>
    </rPh>
    <rPh sb="5" eb="6">
      <t>ナド</t>
    </rPh>
    <phoneticPr fontId="3"/>
  </si>
  <si>
    <t>参加賞代</t>
    <rPh sb="0" eb="3">
      <t>サンカショウ</t>
    </rPh>
    <rPh sb="3" eb="4">
      <t>ダイ</t>
    </rPh>
    <phoneticPr fontId="3"/>
  </si>
  <si>
    <t>会館清掃も行う</t>
    <rPh sb="0" eb="2">
      <t>カイカン</t>
    </rPh>
    <rPh sb="2" eb="4">
      <t>セイソウ</t>
    </rPh>
    <rPh sb="5" eb="6">
      <t>オコナ</t>
    </rPh>
    <phoneticPr fontId="3"/>
  </si>
  <si>
    <t>子どもみこし</t>
    <rPh sb="0" eb="1">
      <t>コ</t>
    </rPh>
    <phoneticPr fontId="3"/>
  </si>
  <si>
    <t>消耗品費</t>
    <rPh sb="0" eb="4">
      <t>ショウモウヒンヒ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</si>
  <si>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</si>
  <si>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通信費</t>
    <rPh sb="0" eb="3">
      <t>ツウシンヒ</t>
    </rPh>
    <phoneticPr fontId="3"/>
  </si>
  <si>
    <t>研修費</t>
    <rPh sb="0" eb="2">
      <t>ケンシュウ</t>
    </rPh>
    <rPh sb="2" eb="3">
      <t>ヒ</t>
    </rPh>
    <phoneticPr fontId="3"/>
  </si>
  <si>
    <t>事業費</t>
    <rPh sb="0" eb="3">
      <t>ジギョウヒ</t>
    </rPh>
    <phoneticPr fontId="3"/>
  </si>
  <si>
    <t>旅費</t>
    <rPh sb="0" eb="2">
      <t>リョヒ</t>
    </rPh>
    <phoneticPr fontId="3"/>
  </si>
  <si>
    <t>七夕会</t>
    <rPh sb="0" eb="2">
      <t>タナバタ</t>
    </rPh>
    <rPh sb="2" eb="3">
      <t>カイ</t>
    </rPh>
    <phoneticPr fontId="3"/>
  </si>
  <si>
    <t>法華経塚供養</t>
    <rPh sb="0" eb="3">
      <t>ホケキョウ</t>
    </rPh>
    <rPh sb="3" eb="4">
      <t>ツカ</t>
    </rPh>
    <rPh sb="4" eb="6">
      <t>クヨウ</t>
    </rPh>
    <phoneticPr fontId="3"/>
  </si>
  <si>
    <t>勉強会</t>
    <rPh sb="0" eb="3">
      <t>ベンキョウカイ</t>
    </rPh>
    <phoneticPr fontId="3"/>
  </si>
  <si>
    <t>文化祭</t>
    <rPh sb="0" eb="3">
      <t>ブンカサイ</t>
    </rPh>
    <phoneticPr fontId="3"/>
  </si>
  <si>
    <t>保護者総会、役員改選</t>
    <rPh sb="0" eb="5">
      <t>ホゴシャソウカイ</t>
    </rPh>
    <rPh sb="6" eb="8">
      <t>ヤクイン</t>
    </rPh>
    <rPh sb="8" eb="10">
      <t>カイセン</t>
    </rPh>
    <phoneticPr fontId="3"/>
  </si>
  <si>
    <t>6年生を送る会</t>
    <rPh sb="1" eb="3">
      <t>ネンセイ</t>
    </rPh>
    <rPh sb="4" eb="5">
      <t>オク</t>
    </rPh>
    <rPh sb="6" eb="7">
      <t>カイ</t>
    </rPh>
    <phoneticPr fontId="3"/>
  </si>
  <si>
    <t>コピー代 等</t>
    <rPh sb="3" eb="4">
      <t>ダイ</t>
    </rPh>
    <rPh sb="5" eb="6">
      <t>ナド</t>
    </rPh>
    <phoneticPr fontId="3"/>
  </si>
  <si>
    <t>会議お茶代 等</t>
    <rPh sb="0" eb="2">
      <t>カイギ</t>
    </rPh>
    <rPh sb="3" eb="5">
      <t>チャダイ</t>
    </rPh>
    <rPh sb="6" eb="7">
      <t>ナド</t>
    </rPh>
    <phoneticPr fontId="3"/>
  </si>
  <si>
    <t>映画鑑賞</t>
    <rPh sb="0" eb="2">
      <t>エイガ</t>
    </rPh>
    <rPh sb="2" eb="4">
      <t>カンショウ</t>
    </rPh>
    <phoneticPr fontId="3"/>
  </si>
  <si>
    <t>グラウンドゴルフ大会</t>
    <rPh sb="8" eb="10">
      <t>タイカイ</t>
    </rPh>
    <phoneticPr fontId="3"/>
  </si>
  <si>
    <t>助成金</t>
    <rPh sb="0" eb="3">
      <t>ジョセイキン</t>
    </rPh>
    <phoneticPr fontId="3"/>
  </si>
  <si>
    <t>西渋田児童館へ活動費として</t>
    <rPh sb="0" eb="6">
      <t>ニシシブタジドウカン</t>
    </rPh>
    <rPh sb="7" eb="9">
      <t>カツドウ</t>
    </rPh>
    <rPh sb="9" eb="10">
      <t>ヒ</t>
    </rPh>
    <phoneticPr fontId="3"/>
  </si>
  <si>
    <t>備品</t>
    <rPh sb="0" eb="2">
      <t>ビヒン</t>
    </rPh>
    <phoneticPr fontId="3"/>
  </si>
  <si>
    <t>子ども文化祭材料費</t>
    <rPh sb="0" eb="1">
      <t>コ</t>
    </rPh>
    <rPh sb="3" eb="6">
      <t>ブンカサイ</t>
    </rPh>
    <rPh sb="6" eb="9">
      <t>ザイリョウヒ</t>
    </rPh>
    <phoneticPr fontId="3"/>
  </si>
  <si>
    <t>作品作り土産</t>
    <rPh sb="0" eb="3">
      <t>サクヒンヅク</t>
    </rPh>
    <rPh sb="4" eb="6">
      <t>ミヤゲ</t>
    </rPh>
    <phoneticPr fontId="3"/>
  </si>
  <si>
    <t>コピー用紙代 等</t>
    <rPh sb="3" eb="5">
      <t>ヨウシ</t>
    </rPh>
    <rPh sb="5" eb="6">
      <t>ダイ</t>
    </rPh>
    <rPh sb="7" eb="8">
      <t>ナド</t>
    </rPh>
    <phoneticPr fontId="3"/>
  </si>
  <si>
    <t>会議用お茶代</t>
    <rPh sb="0" eb="3">
      <t>カイギヨウ</t>
    </rPh>
    <rPh sb="4" eb="5">
      <t>チャ</t>
    </rPh>
    <rPh sb="5" eb="6">
      <t>ダイ</t>
    </rPh>
    <phoneticPr fontId="3"/>
  </si>
  <si>
    <t>新年度会</t>
    <rPh sb="0" eb="3">
      <t>シンネンド</t>
    </rPh>
    <rPh sb="3" eb="4">
      <t>カイ</t>
    </rPh>
    <phoneticPr fontId="3"/>
  </si>
  <si>
    <t>環境整備</t>
    <rPh sb="0" eb="2">
      <t>カンキョウ</t>
    </rPh>
    <rPh sb="2" eb="4">
      <t>セイビ</t>
    </rPh>
    <phoneticPr fontId="3"/>
  </si>
  <si>
    <t>繰越金</t>
    <rPh sb="0" eb="2">
      <t>クリコシ</t>
    </rPh>
    <rPh sb="2" eb="3">
      <t>キン</t>
    </rPh>
    <phoneticPr fontId="3"/>
  </si>
  <si>
    <t>補助金</t>
    <rPh sb="0" eb="3">
      <t>ホジョキン</t>
    </rPh>
    <phoneticPr fontId="3"/>
  </si>
  <si>
    <t>雑収入</t>
    <rPh sb="0" eb="3">
      <t>ザツシュウニュウ</t>
    </rPh>
    <phoneticPr fontId="3"/>
  </si>
  <si>
    <t>合計</t>
    <rPh sb="0" eb="2">
      <t>ゴウケイ</t>
    </rPh>
    <phoneticPr fontId="3"/>
  </si>
  <si>
    <t>子ども屋台売り上げは参加費へ</t>
    <rPh sb="0" eb="1">
      <t>コ</t>
    </rPh>
    <rPh sb="3" eb="5">
      <t>ヤタイ</t>
    </rPh>
    <rPh sb="5" eb="6">
      <t>ウ</t>
    </rPh>
    <rPh sb="7" eb="8">
      <t>ア</t>
    </rPh>
    <rPh sb="10" eb="13">
      <t>サンカヒ</t>
    </rPh>
    <phoneticPr fontId="3"/>
  </si>
  <si>
    <t>繰越金合わない</t>
    <rPh sb="0" eb="2">
      <t>クリコシ</t>
    </rPh>
    <rPh sb="2" eb="3">
      <t>キン</t>
    </rPh>
    <rPh sb="3" eb="4">
      <t>ア</t>
    </rPh>
    <phoneticPr fontId="3"/>
  </si>
  <si>
    <t>団体番号を入力してください。別シートに自動で団体名が記入されます。※入力後「②明細」へ</t>
    <rPh sb="0" eb="2">
      <t>ダンタイ</t>
    </rPh>
    <rPh sb="2" eb="4">
      <t>バンゴウ</t>
    </rPh>
    <rPh sb="5" eb="7">
      <t>ニュウリョク</t>
    </rPh>
    <rPh sb="14" eb="15">
      <t>ベツ</t>
    </rPh>
    <rPh sb="19" eb="21">
      <t>ジドウ</t>
    </rPh>
    <rPh sb="22" eb="24">
      <t>ダンタイ</t>
    </rPh>
    <rPh sb="24" eb="25">
      <t>メイ</t>
    </rPh>
    <rPh sb="26" eb="28">
      <t>キニュウ</t>
    </rPh>
    <rPh sb="34" eb="36">
      <t>ニュウリョク</t>
    </rPh>
    <rPh sb="36" eb="37">
      <t>ゴ</t>
    </rPh>
    <rPh sb="39" eb="41">
      <t>メイサイ</t>
    </rPh>
    <phoneticPr fontId="3"/>
  </si>
  <si>
    <t>ここに右の番号を入れてください。</t>
    <rPh sb="3" eb="4">
      <t>ミギ</t>
    </rPh>
    <rPh sb="5" eb="7">
      <t>バンゴウ</t>
    </rPh>
    <rPh sb="8" eb="9">
      <t>イ</t>
    </rPh>
    <phoneticPr fontId="3"/>
  </si>
  <si>
    <t>↓ ↓ ↓</t>
  </si>
  <si>
    <t>番号</t>
    <rPh sb="0" eb="2">
      <t>バンゴウ</t>
    </rPh>
    <phoneticPr fontId="3"/>
  </si>
  <si>
    <t>団体名</t>
    <rPh sb="0" eb="3">
      <t>ダンタイメイ</t>
    </rPh>
    <phoneticPr fontId="3"/>
  </si>
  <si>
    <t>金　額</t>
    <phoneticPr fontId="3"/>
  </si>
  <si>
    <t>↓↓リストに見当たらない場合は、直接手入力でも可</t>
    <rPh sb="6" eb="8">
      <t>ミア</t>
    </rPh>
    <rPh sb="12" eb="14">
      <t>バアイ</t>
    </rPh>
    <rPh sb="16" eb="18">
      <t>チョクセツ</t>
    </rPh>
    <rPh sb="18" eb="21">
      <t>テニュウリョク</t>
    </rPh>
    <rPh sb="23" eb="24">
      <t>カ</t>
    </rPh>
    <phoneticPr fontId="3"/>
  </si>
  <si>
    <t>★開催日</t>
    <rPh sb="1" eb="3">
      <t>カイサイ</t>
    </rPh>
    <rPh sb="3" eb="4">
      <t>ヒ</t>
    </rPh>
    <phoneticPr fontId="3"/>
  </si>
  <si>
    <t>★支払日</t>
    <rPh sb="1" eb="3">
      <t>シハライ</t>
    </rPh>
    <rPh sb="3" eb="4">
      <t>ビ</t>
    </rPh>
    <phoneticPr fontId="3"/>
  </si>
  <si>
    <t>★行事内容</t>
    <rPh sb="1" eb="3">
      <t>ギョウジ</t>
    </rPh>
    <rPh sb="3" eb="5">
      <t>ナイヨウ</t>
    </rPh>
    <phoneticPr fontId="3"/>
  </si>
  <si>
    <t>★出入金先</t>
    <phoneticPr fontId="3"/>
  </si>
  <si>
    <t>★内容</t>
    <rPh sb="1" eb="3">
      <t>ナイヨウ</t>
    </rPh>
    <phoneticPr fontId="3"/>
  </si>
  <si>
    <t>★摘要</t>
    <rPh sb="1" eb="3">
      <t>テキヨウ</t>
    </rPh>
    <phoneticPr fontId="3"/>
  </si>
  <si>
    <t>★金額</t>
    <rPh sb="1" eb="3">
      <t>キンガク</t>
    </rPh>
    <phoneticPr fontId="3"/>
  </si>
  <si>
    <t>★参加人数
(子ども)</t>
    <rPh sb="1" eb="3">
      <t>サンカ</t>
    </rPh>
    <rPh sb="3" eb="5">
      <t>ニンズウ</t>
    </rPh>
    <rPh sb="7" eb="8">
      <t>コ</t>
    </rPh>
    <phoneticPr fontId="3"/>
  </si>
  <si>
    <t>★参加人数
(大人)</t>
    <rPh sb="7" eb="9">
      <t>オトナ</t>
    </rPh>
    <phoneticPr fontId="3"/>
  </si>
  <si>
    <t>笠田青少年育成協議会</t>
  </si>
  <si>
    <t>笠田中育成会</t>
  </si>
  <si>
    <t>東北出東山田子ども会</t>
  </si>
  <si>
    <t>駅・くすのき子ども会</t>
  </si>
  <si>
    <t>笠田東Ⅱ育成会</t>
  </si>
  <si>
    <t>真和子ども会</t>
  </si>
  <si>
    <t>佐野育成会</t>
  </si>
  <si>
    <t>四郷育成会</t>
  </si>
  <si>
    <t>三谷育成協議会</t>
  </si>
  <si>
    <t>山崎つくし会</t>
  </si>
  <si>
    <t>教良寺小鳩会</t>
  </si>
  <si>
    <t>東明会</t>
  </si>
  <si>
    <t>あすなろ会</t>
  </si>
  <si>
    <t>島番あけぼの会</t>
  </si>
  <si>
    <t>双葉会</t>
  </si>
  <si>
    <t>いちの木会</t>
  </si>
  <si>
    <t>三谷椋の木子ども会</t>
  </si>
  <si>
    <t>天野地区育成協議会</t>
  </si>
  <si>
    <t>天野子供会育成会</t>
  </si>
  <si>
    <t>新城子ども会</t>
  </si>
  <si>
    <t>大谷育成会</t>
  </si>
  <si>
    <t>西柏木子ども会</t>
  </si>
  <si>
    <t>大藪子ども会</t>
  </si>
  <si>
    <t>東大谷子ども会</t>
  </si>
  <si>
    <t>永安子ども会</t>
  </si>
  <si>
    <t>妙寺青少年育成協議会</t>
  </si>
  <si>
    <t>市原子ども会</t>
  </si>
  <si>
    <t>ちどり子ども会</t>
  </si>
  <si>
    <t>妙寺南子ども会</t>
  </si>
  <si>
    <t>短野子ども会</t>
  </si>
  <si>
    <t>茶屋出子ども会</t>
  </si>
  <si>
    <t>妙寺北一子ども会</t>
  </si>
  <si>
    <t>中飯降子ども会</t>
  </si>
  <si>
    <t>見好育成会</t>
  </si>
  <si>
    <t>東渋田子ども会</t>
  </si>
  <si>
    <t>上平沼田子ども会</t>
  </si>
  <si>
    <t>西渋田子ども会</t>
  </si>
  <si>
    <t>令和</t>
    <rPh sb="0" eb="2">
      <t>レイワ</t>
    </rPh>
    <phoneticPr fontId="3"/>
  </si>
  <si>
    <t>年度</t>
    <rPh sb="0" eb="1">
      <t>ネン</t>
    </rPh>
    <rPh sb="1" eb="2">
      <t>ド</t>
    </rPh>
    <phoneticPr fontId="3"/>
  </si>
  <si>
    <t>No</t>
    <phoneticPr fontId="3"/>
  </si>
  <si>
    <t>実施日</t>
    <rPh sb="0" eb="3">
      <t>ジッシビ</t>
    </rPh>
    <phoneticPr fontId="3"/>
  </si>
  <si>
    <t>行事名</t>
    <rPh sb="0" eb="2">
      <t>ギョウジ</t>
    </rPh>
    <rPh sb="2" eb="3">
      <t>メイ</t>
    </rPh>
    <phoneticPr fontId="2"/>
  </si>
  <si>
    <t>行事名</t>
    <rPh sb="0" eb="2">
      <t>ギョウジ</t>
    </rPh>
    <rPh sb="2" eb="3">
      <t>メイ</t>
    </rPh>
    <phoneticPr fontId="3"/>
  </si>
  <si>
    <t>参加人数</t>
    <rPh sb="0" eb="2">
      <t>サンカ</t>
    </rPh>
    <rPh sb="2" eb="4">
      <t>ニンズウ</t>
    </rPh>
    <phoneticPr fontId="3"/>
  </si>
  <si>
    <t>人</t>
    <rPh sb="0" eb="1">
      <t>ヒト</t>
    </rPh>
    <phoneticPr fontId="3"/>
  </si>
  <si>
    <t>令和6年度収支決算書(補助対象項目のみ)</t>
    <phoneticPr fontId="3"/>
  </si>
  <si>
    <t>＜収入＞</t>
  </si>
  <si>
    <t>項　目</t>
    <rPh sb="0" eb="1">
      <t>コウ</t>
    </rPh>
    <rPh sb="2" eb="3">
      <t>モク</t>
    </rPh>
    <phoneticPr fontId="3"/>
  </si>
  <si>
    <t>＜支出＞</t>
  </si>
  <si>
    <t>摘　要</t>
    <phoneticPr fontId="3"/>
  </si>
  <si>
    <t>支出合計【Ｂ】</t>
    <phoneticPr fontId="2"/>
  </si>
  <si>
    <t>収入合計【Ａ】ー支出合計【Ｂ】</t>
    <phoneticPr fontId="2"/>
  </si>
  <si>
    <t>提出前チェックリスト</t>
  </si>
  <si>
    <t>補助金の対象となるもののみ記入しましたか？</t>
    <rPh sb="0" eb="3">
      <t>ホジョキン</t>
    </rPh>
    <rPh sb="4" eb="6">
      <t>タイショウ</t>
    </rPh>
    <rPh sb="13" eb="15">
      <t>キニュウ</t>
    </rPh>
    <phoneticPr fontId="3"/>
  </si>
  <si>
    <t>はい</t>
    <phoneticPr fontId="3"/>
  </si>
  <si>
    <t>いいえ</t>
    <phoneticPr fontId="3"/>
  </si>
  <si>
    <t>記載している支出は、すべて子ども会事業に関するものですか？</t>
    <rPh sb="0" eb="2">
      <t>キサイ</t>
    </rPh>
    <rPh sb="6" eb="8">
      <t>シシュツ</t>
    </rPh>
    <rPh sb="13" eb="14">
      <t>コ</t>
    </rPh>
    <rPh sb="16" eb="17">
      <t>カイ</t>
    </rPh>
    <rPh sb="17" eb="19">
      <t>ジギョウ</t>
    </rPh>
    <rPh sb="20" eb="21">
      <t>カン</t>
    </rPh>
    <phoneticPr fontId="3"/>
  </si>
  <si>
    <t>※</t>
    <phoneticPr fontId="3"/>
  </si>
  <si>
    <t>今年度から、補助金の根拠資料としての領収書・レシートは団体ごとに保管となります。</t>
    <phoneticPr fontId="3"/>
  </si>
  <si>
    <t>提出をお願いする場合もありますので、大切に保管しておいてください。(5年保存)</t>
    <rPh sb="0" eb="2">
      <t>テイシュツ</t>
    </rPh>
    <rPh sb="4" eb="5">
      <t>ネガ</t>
    </rPh>
    <rPh sb="8" eb="10">
      <t>バアイ</t>
    </rPh>
    <rPh sb="18" eb="20">
      <t>タイセツ</t>
    </rPh>
    <rPh sb="21" eb="23">
      <t>ホカン</t>
    </rPh>
    <rPh sb="35" eb="36">
      <t>ネン</t>
    </rPh>
    <rPh sb="36" eb="38">
      <t>ホゾン</t>
    </rPh>
    <phoneticPr fontId="3"/>
  </si>
  <si>
    <t>事業費</t>
    <rPh sb="0" eb="2">
      <t>ジギョウ</t>
    </rPh>
    <rPh sb="2" eb="3">
      <t>ヒ</t>
    </rPh>
    <phoneticPr fontId="2"/>
  </si>
  <si>
    <t>事業費</t>
    <rPh sb="0" eb="3">
      <t>ジギョウヒ</t>
    </rPh>
    <phoneticPr fontId="2"/>
  </si>
  <si>
    <t>金　額</t>
  </si>
  <si>
    <t>収入合計【Ａ】</t>
    <phoneticPr fontId="2"/>
  </si>
  <si>
    <t>補助金</t>
    <phoneticPr fontId="2"/>
  </si>
  <si>
    <t>繰越金</t>
    <rPh sb="0" eb="2">
      <t>クリコシ</t>
    </rPh>
    <rPh sb="2" eb="3">
      <t>キン</t>
    </rPh>
    <phoneticPr fontId="2"/>
  </si>
  <si>
    <t>参加費</t>
    <rPh sb="0" eb="3">
      <t>サンカヒ</t>
    </rPh>
    <phoneticPr fontId="2"/>
  </si>
  <si>
    <t>雑収入</t>
    <rPh sb="0" eb="3">
      <t>ザツシュウニュウ</t>
    </rPh>
    <phoneticPr fontId="2"/>
  </si>
  <si>
    <t>様式第６号(第１３条関係)</t>
    <phoneticPr fontId="3"/>
  </si>
  <si>
    <t>かつらぎ町青少年健全育成事業補助金交付請求書</t>
    <phoneticPr fontId="3"/>
  </si>
  <si>
    <t>（育成会・子ども会活動事業）</t>
    <phoneticPr fontId="3"/>
  </si>
  <si>
    <t>金</t>
    <rPh sb="0" eb="1">
      <t>キン</t>
    </rPh>
    <phoneticPr fontId="3"/>
  </si>
  <si>
    <t>円也</t>
    <rPh sb="0" eb="1">
      <t>エン</t>
    </rPh>
    <rPh sb="1" eb="2">
      <t>ナリ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</si>
  <si>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</si>
  <si>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</si>
  <si>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日付け</t>
    <rPh sb="0" eb="1">
      <t>ニチ</t>
    </rPh>
    <phoneticPr fontId="3"/>
  </si>
  <si>
    <t>か第</t>
    <phoneticPr fontId="3"/>
  </si>
  <si>
    <t>号で額の確定のあったかつらぎ町青少年</t>
    <phoneticPr fontId="3"/>
  </si>
  <si>
    <t>健全育成事業補助金を上記のとおり交付されたく、かつらぎ町青少年健全育成事業補助金交付要綱第</t>
    <phoneticPr fontId="3"/>
  </si>
  <si>
    <t>１３条の規定により請求します。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</si>
  <si>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</si>
  <si>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</si>
  <si>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かつらぎ町長</t>
    <rPh sb="4" eb="5">
      <t>チョウ</t>
    </rPh>
    <rPh sb="5" eb="6">
      <t>チョウ</t>
    </rPh>
    <phoneticPr fontId="3"/>
  </si>
  <si>
    <t>中 阪　雅 則</t>
    <phoneticPr fontId="3"/>
  </si>
  <si>
    <t>様</t>
    <rPh sb="0" eb="1">
      <t>サマ</t>
    </rPh>
    <phoneticPr fontId="3"/>
  </si>
  <si>
    <t>請求者</t>
    <rPh sb="0" eb="3">
      <t>セイキュウシャ</t>
    </rPh>
    <phoneticPr fontId="3"/>
  </si>
  <si>
    <t>　　住所</t>
    <rPh sb="2" eb="4">
      <t>ジュウショ</t>
    </rPh>
    <phoneticPr fontId="3"/>
  </si>
  <si>
    <t>　団体名</t>
    <rPh sb="1" eb="3">
      <t>ダンタイ</t>
    </rPh>
    <rPh sb="3" eb="4">
      <t>メイ</t>
    </rPh>
    <phoneticPr fontId="3"/>
  </si>
  <si>
    <t xml:space="preserve"> 役職・氏名</t>
    <rPh sb="1" eb="3">
      <t>ヤクショク</t>
    </rPh>
    <rPh sb="4" eb="6">
      <t>シメイ</t>
    </rPh>
    <phoneticPr fontId="3"/>
  </si>
  <si>
    <t xml:space="preserve"> 連絡先</t>
    <rPh sb="1" eb="3">
      <t>レンラク</t>
    </rPh>
    <rPh sb="3" eb="4">
      <t>サキ</t>
    </rPh>
    <phoneticPr fontId="3"/>
  </si>
  <si>
    <t>　 担当者役職・氏名</t>
    <rPh sb="2" eb="5">
      <t>タントウシャ</t>
    </rPh>
    <rPh sb="5" eb="7">
      <t>ヤクショク</t>
    </rPh>
    <rPh sb="8" eb="10">
      <t>シメイ</t>
    </rPh>
    <phoneticPr fontId="3"/>
  </si>
  <si>
    <t>様式第４号(第１１条関係)</t>
    <phoneticPr fontId="3"/>
  </si>
  <si>
    <t>かつらぎ町青少年健全育成事業補助金交付実績報告書</t>
    <phoneticPr fontId="3"/>
  </si>
  <si>
    <t xml:space="preserve"> 連絡先</t>
    <rPh sb="1" eb="4">
      <t>レンラクサキ</t>
    </rPh>
    <phoneticPr fontId="3"/>
  </si>
  <si>
    <t>日付けか―指令第</t>
    <rPh sb="0" eb="1">
      <t>ニチ</t>
    </rPh>
    <rPh sb="5" eb="7">
      <t>シレイ</t>
    </rPh>
    <rPh sb="7" eb="8">
      <t>ダイ</t>
    </rPh>
    <phoneticPr fontId="3"/>
  </si>
  <si>
    <t>号で交付決定のあったかつらぎ町青少年健全</t>
    <phoneticPr fontId="3"/>
  </si>
  <si>
    <t>育成事業補助金について、かつらぎ町青少年健全育成事業補助金交付要綱第１１条の規定により、その</t>
    <phoneticPr fontId="3"/>
  </si>
  <si>
    <t>実績を関係書類を添えて報告します。</t>
    <rPh sb="0" eb="2">
      <t>ジッセキ</t>
    </rPh>
    <phoneticPr fontId="3"/>
  </si>
  <si>
    <t>関係書類</t>
    <phoneticPr fontId="3"/>
  </si>
  <si>
    <t>事業報告書</t>
    <phoneticPr fontId="3"/>
  </si>
  <si>
    <t>収支決算書</t>
    <phoneticPr fontId="3"/>
  </si>
  <si>
    <t>その他町長が必要と認める書類</t>
    <phoneticPr fontId="3"/>
  </si>
  <si>
    <t>＜収入＞</t>
    <rPh sb="1" eb="3">
      <t>シュウニュウ</t>
    </rPh>
    <phoneticPr fontId="3"/>
  </si>
  <si>
    <t>単位：（円）</t>
    <phoneticPr fontId="3"/>
  </si>
  <si>
    <t>本年度予算</t>
  </si>
  <si>
    <t>項　目</t>
    <rPh sb="0" eb="1">
      <t>コウ</t>
    </rPh>
    <rPh sb="2" eb="3">
      <t>モク</t>
    </rPh>
    <phoneticPr fontId="2"/>
  </si>
  <si>
    <t>合　計</t>
    <rPh sb="0" eb="1">
      <t>ゴウ</t>
    </rPh>
    <rPh sb="2" eb="3">
      <t>ケイ</t>
    </rPh>
    <phoneticPr fontId="2"/>
  </si>
  <si>
    <t>繰越金</t>
    <rPh sb="0" eb="3">
      <t>クリコシキン</t>
    </rPh>
    <phoneticPr fontId="2"/>
  </si>
  <si>
    <t>補助金</t>
    <rPh sb="0" eb="3">
      <t>ホジョキン</t>
    </rPh>
    <phoneticPr fontId="2"/>
  </si>
  <si>
    <t>＜支出＞</t>
    <rPh sb="1" eb="3">
      <t>シシュツ</t>
    </rPh>
    <phoneticPr fontId="3"/>
  </si>
  <si>
    <t>本年度決算</t>
    <phoneticPr fontId="2"/>
  </si>
  <si>
    <t>比　較</t>
    <phoneticPr fontId="2"/>
  </si>
  <si>
    <t>備　考</t>
    <phoneticPr fontId="2"/>
  </si>
  <si>
    <t>予備費</t>
    <rPh sb="0" eb="3">
      <t>ヨビヒ</t>
    </rPh>
    <phoneticPr fontId="2"/>
  </si>
  <si>
    <t>合 計</t>
    <rPh sb="0" eb="1">
      <t>ゴウ</t>
    </rPh>
    <rPh sb="2" eb="3">
      <t>ケイ</t>
    </rPh>
    <phoneticPr fontId="2"/>
  </si>
  <si>
    <t>残金</t>
    <phoneticPr fontId="3"/>
  </si>
  <si>
    <t>収入</t>
    <phoneticPr fontId="3"/>
  </si>
  <si>
    <t>円</t>
    <rPh sb="0" eb="1">
      <t>エン</t>
    </rPh>
    <phoneticPr fontId="3"/>
  </si>
  <si>
    <t>－</t>
    <phoneticPr fontId="3"/>
  </si>
  <si>
    <t>支出</t>
    <rPh sb="0" eb="2">
      <t>シシュツ</t>
    </rPh>
    <phoneticPr fontId="3"/>
  </si>
  <si>
    <t>＝</t>
    <phoneticPr fontId="3"/>
  </si>
  <si>
    <t>収支差引残高</t>
    <phoneticPr fontId="3"/>
  </si>
  <si>
    <t>かつらぎ町からの補助金</t>
    <phoneticPr fontId="2"/>
  </si>
  <si>
    <t>事務費</t>
    <rPh sb="0" eb="3">
      <t>ジムヒ</t>
    </rPh>
    <phoneticPr fontId="2"/>
  </si>
  <si>
    <t>会議費</t>
    <rPh sb="0" eb="3">
      <t>カイギヒ</t>
    </rPh>
    <phoneticPr fontId="2"/>
  </si>
  <si>
    <t>名称</t>
    <rPh sb="0" eb="2">
      <t>メイショウ</t>
    </rPh>
    <phoneticPr fontId="2"/>
  </si>
  <si>
    <t>キッズサマーフェスタ</t>
  </si>
  <si>
    <t>クイズラリー</t>
  </si>
  <si>
    <t>清掃</t>
    <rPh sb="0" eb="2">
      <t>セイソウ</t>
    </rPh>
    <phoneticPr fontId="2"/>
  </si>
  <si>
    <t>夏休み行事</t>
    <rPh sb="0" eb="2">
      <t>ナツヤス</t>
    </rPh>
    <rPh sb="3" eb="5">
      <t>ギョウジ</t>
    </rPh>
    <phoneticPr fontId="2"/>
  </si>
  <si>
    <t>秋祭り</t>
    <rPh sb="0" eb="2">
      <t>アキマツ</t>
    </rPh>
    <phoneticPr fontId="2"/>
  </si>
  <si>
    <t>クリスマス会</t>
    <rPh sb="5" eb="6">
      <t>カイ</t>
    </rPh>
    <phoneticPr fontId="2"/>
  </si>
  <si>
    <t>子ども文化祭</t>
    <rPh sb="0" eb="1">
      <t>コ</t>
    </rPh>
    <rPh sb="3" eb="6">
      <t>ブンカサイ</t>
    </rPh>
    <phoneticPr fontId="2"/>
  </si>
  <si>
    <t>お別れ会</t>
    <rPh sb="1" eb="2">
      <t>ワカ</t>
    </rPh>
    <rPh sb="3" eb="4">
      <t>カイ</t>
    </rPh>
    <phoneticPr fontId="2"/>
  </si>
  <si>
    <t>新入生歓迎会</t>
    <rPh sb="0" eb="6">
      <t>シンニュウセイカンゲイカイ</t>
    </rPh>
    <phoneticPr fontId="2"/>
  </si>
  <si>
    <t>笠田祭り</t>
    <rPh sb="0" eb="3">
      <t>カセダマツ</t>
    </rPh>
    <phoneticPr fontId="2"/>
  </si>
  <si>
    <t>お楽しみ会</t>
    <rPh sb="1" eb="2">
      <t>タノ</t>
    </rPh>
    <rPh sb="4" eb="5">
      <t>カイ</t>
    </rPh>
    <phoneticPr fontId="2"/>
  </si>
  <si>
    <t>ラジオ体操</t>
    <rPh sb="3" eb="5">
      <t>タイソウ</t>
    </rPh>
    <phoneticPr fontId="2"/>
  </si>
  <si>
    <t>作品作り</t>
    <rPh sb="0" eb="2">
      <t>サクヒン</t>
    </rPh>
    <rPh sb="2" eb="3">
      <t>ヅク</t>
    </rPh>
    <phoneticPr fontId="2"/>
  </si>
  <si>
    <t>遠足</t>
    <rPh sb="0" eb="2">
      <t>エンソク</t>
    </rPh>
    <phoneticPr fontId="2"/>
  </si>
  <si>
    <t>雑費</t>
    <rPh sb="0" eb="2">
      <t>ザッピ</t>
    </rPh>
    <phoneticPr fontId="2"/>
  </si>
  <si>
    <t>親睦会</t>
    <rPh sb="0" eb="3">
      <t>シンボクカイ</t>
    </rPh>
    <phoneticPr fontId="2"/>
  </si>
  <si>
    <t>リーダー研修</t>
    <rPh sb="4" eb="6">
      <t>ケンシュウ</t>
    </rPh>
    <phoneticPr fontId="2"/>
  </si>
  <si>
    <t>安全会費</t>
    <rPh sb="0" eb="2">
      <t>アンゼン</t>
    </rPh>
    <rPh sb="2" eb="4">
      <t>カイヒ</t>
    </rPh>
    <phoneticPr fontId="2"/>
  </si>
  <si>
    <t>電気代</t>
    <rPh sb="0" eb="3">
      <t>デンキダイ</t>
    </rPh>
    <phoneticPr fontId="2"/>
  </si>
  <si>
    <t>ご香料</t>
    <rPh sb="1" eb="3">
      <t>コウリョウ</t>
    </rPh>
    <phoneticPr fontId="2"/>
  </si>
  <si>
    <t>夏祭り</t>
    <rPh sb="0" eb="2">
      <t>ナツマツ</t>
    </rPh>
    <phoneticPr fontId="2"/>
  </si>
  <si>
    <t>交流会</t>
    <rPh sb="0" eb="3">
      <t>コウリュウカイ</t>
    </rPh>
    <phoneticPr fontId="2"/>
  </si>
  <si>
    <t>初子ども会</t>
    <rPh sb="0" eb="2">
      <t>ハツコ</t>
    </rPh>
    <rPh sb="4" eb="5">
      <t>カイ</t>
    </rPh>
    <phoneticPr fontId="2"/>
  </si>
  <si>
    <t>テクアルキ―</t>
  </si>
  <si>
    <t>ハロウィンパーティー</t>
  </si>
  <si>
    <t>年末夜警</t>
    <rPh sb="0" eb="2">
      <t>ネンマツ</t>
    </rPh>
    <rPh sb="2" eb="4">
      <t>ヤケイ</t>
    </rPh>
    <phoneticPr fontId="2"/>
  </si>
  <si>
    <t>新年会</t>
    <rPh sb="0" eb="3">
      <t>シンネンカイ</t>
    </rPh>
    <phoneticPr fontId="2"/>
  </si>
  <si>
    <t>ライブ出演</t>
    <rPh sb="3" eb="5">
      <t>シュツエン</t>
    </rPh>
    <phoneticPr fontId="2"/>
  </si>
  <si>
    <t>花盛祭</t>
    <rPh sb="0" eb="1">
      <t>ハナ</t>
    </rPh>
    <rPh sb="1" eb="2">
      <t>モリ</t>
    </rPh>
    <rPh sb="2" eb="3">
      <t>サイ</t>
    </rPh>
    <phoneticPr fontId="2"/>
  </si>
  <si>
    <t>太鼓</t>
    <rPh sb="0" eb="2">
      <t>タイコ</t>
    </rPh>
    <phoneticPr fontId="2"/>
  </si>
  <si>
    <t>キャンプ</t>
  </si>
  <si>
    <t>運動会</t>
    <rPh sb="0" eb="3">
      <t>ウンドウカイ</t>
    </rPh>
    <phoneticPr fontId="2"/>
  </si>
  <si>
    <t>体験活動</t>
    <rPh sb="0" eb="2">
      <t>タイケン</t>
    </rPh>
    <rPh sb="2" eb="4">
      <t>カツドウ</t>
    </rPh>
    <phoneticPr fontId="2"/>
  </si>
  <si>
    <t>トレッキング</t>
  </si>
  <si>
    <t>ダンス</t>
  </si>
  <si>
    <t>子ども祭り</t>
    <rPh sb="0" eb="1">
      <t>コ</t>
    </rPh>
    <rPh sb="3" eb="4">
      <t>マツ</t>
    </rPh>
    <phoneticPr fontId="2"/>
  </si>
  <si>
    <t>チャレンジ大会</t>
    <rPh sb="5" eb="7">
      <t>タイカイ</t>
    </rPh>
    <phoneticPr fontId="2"/>
  </si>
  <si>
    <t>スポーツ大会</t>
    <rPh sb="4" eb="6">
      <t>タイカイ</t>
    </rPh>
    <phoneticPr fontId="2"/>
  </si>
  <si>
    <t>社会見学</t>
    <rPh sb="0" eb="2">
      <t>シャカイ</t>
    </rPh>
    <rPh sb="2" eb="4">
      <t>ケンガク</t>
    </rPh>
    <phoneticPr fontId="2"/>
  </si>
  <si>
    <t>歓送迎会</t>
    <rPh sb="0" eb="4">
      <t>カンソウゲイカイ</t>
    </rPh>
    <phoneticPr fontId="2"/>
  </si>
  <si>
    <t>卒業記念</t>
    <rPh sb="0" eb="2">
      <t>ソツギョウ</t>
    </rPh>
    <rPh sb="2" eb="4">
      <t>キネン</t>
    </rPh>
    <phoneticPr fontId="2"/>
  </si>
  <si>
    <t>レクリエーション</t>
  </si>
  <si>
    <t>消耗品費</t>
    <rPh sb="0" eb="4">
      <t>ショウモウヒンヒ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</si>
  <si>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</si>
  <si>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</si>
  <si>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研修費</t>
    <rPh sb="0" eb="2">
      <t>ケンシュウ</t>
    </rPh>
    <rPh sb="2" eb="3">
      <t>ヒ</t>
    </rPh>
    <phoneticPr fontId="2"/>
  </si>
  <si>
    <t>旅費</t>
    <rPh sb="0" eb="2">
      <t>リョヒ</t>
    </rPh>
    <phoneticPr fontId="2"/>
  </si>
  <si>
    <t>七夕会</t>
    <rPh sb="0" eb="2">
      <t>タナバタ</t>
    </rPh>
    <rPh sb="2" eb="3">
      <t>カイ</t>
    </rPh>
    <phoneticPr fontId="2"/>
  </si>
  <si>
    <t>勉強会</t>
    <rPh sb="0" eb="3">
      <t>ベンキョウカイ</t>
    </rPh>
    <phoneticPr fontId="2"/>
  </si>
  <si>
    <t>文化祭</t>
    <rPh sb="0" eb="3">
      <t>ブンカサイ</t>
    </rPh>
    <phoneticPr fontId="2"/>
  </si>
  <si>
    <t>映画鑑賞</t>
    <rPh sb="0" eb="2">
      <t>エイガ</t>
    </rPh>
    <rPh sb="2" eb="4">
      <t>カンショウ</t>
    </rPh>
    <phoneticPr fontId="2"/>
  </si>
  <si>
    <t>グラウンドゴルフ大会</t>
    <rPh sb="8" eb="10">
      <t>タイカイ</t>
    </rPh>
    <phoneticPr fontId="2"/>
  </si>
  <si>
    <t>助成金</t>
    <rPh sb="0" eb="3">
      <t>ジョセイキン</t>
    </rPh>
    <phoneticPr fontId="2"/>
  </si>
  <si>
    <t>環境整備</t>
    <rPh sb="0" eb="2">
      <t>カンキョウ</t>
    </rPh>
    <rPh sb="2" eb="4">
      <t>セイビ</t>
    </rPh>
    <phoneticPr fontId="2"/>
  </si>
  <si>
    <t>↓↓数字のみ入力↓↓</t>
    <rPh sb="2" eb="4">
      <t>スウジ</t>
    </rPh>
    <rPh sb="6" eb="8">
      <t>ニュウリョク</t>
    </rPh>
    <phoneticPr fontId="2"/>
  </si>
  <si>
    <t>備品費</t>
    <rPh sb="0" eb="2">
      <t>ビヒン</t>
    </rPh>
    <rPh sb="2" eb="3">
      <t>ヒ</t>
    </rPh>
    <phoneticPr fontId="2"/>
  </si>
  <si>
    <t>育成会・子ども会活動　事業報告書</t>
    <phoneticPr fontId="2"/>
  </si>
  <si>
    <t>書ききれない場合は、別紙に続きをご記入ください。</t>
    <phoneticPr fontId="2"/>
  </si>
  <si>
    <t>預金利息、町内会助成金等</t>
    <rPh sb="5" eb="8">
      <t>チョウナイカイ</t>
    </rPh>
    <rPh sb="8" eb="11">
      <t>ジョセイキン</t>
    </rPh>
    <rPh sb="11" eb="12">
      <t>トウ</t>
    </rPh>
    <phoneticPr fontId="2"/>
  </si>
  <si>
    <t>団体名：</t>
    <phoneticPr fontId="2"/>
  </si>
  <si>
    <t>備　考</t>
    <rPh sb="0" eb="1">
      <t>ビ</t>
    </rPh>
    <rPh sb="2" eb="3">
      <t>コウ</t>
    </rPh>
    <phoneticPr fontId="3"/>
  </si>
  <si>
    <t>大　人</t>
    <rPh sb="0" eb="1">
      <t>ダイ</t>
    </rPh>
    <rPh sb="2" eb="3">
      <t>ヒト</t>
    </rPh>
    <phoneticPr fontId="3"/>
  </si>
  <si>
    <t>活動費</t>
    <rPh sb="0" eb="2">
      <t>カツドウ</t>
    </rPh>
    <rPh sb="2" eb="3">
      <t>ヒ</t>
    </rPh>
    <phoneticPr fontId="2"/>
  </si>
  <si>
    <t>オークワ</t>
    <phoneticPr fontId="2"/>
  </si>
  <si>
    <t>総会</t>
    <rPh sb="0" eb="2">
      <t>ソウカイ</t>
    </rPh>
    <phoneticPr fontId="2"/>
  </si>
  <si>
    <t>お茶</t>
    <rPh sb="1" eb="2">
      <t>チャ</t>
    </rPh>
    <phoneticPr fontId="2"/>
  </si>
  <si>
    <t>オークワ、WAY</t>
    <phoneticPr fontId="2"/>
  </si>
  <si>
    <t>ジュース、DVD</t>
    <phoneticPr fontId="2"/>
  </si>
  <si>
    <t>団体名</t>
    <phoneticPr fontId="2"/>
  </si>
  <si>
    <t>記入者</t>
    <rPh sb="0" eb="3">
      <t>キニュウシャ</t>
    </rPh>
    <phoneticPr fontId="2"/>
  </si>
  <si>
    <t>TEL</t>
    <phoneticPr fontId="2"/>
  </si>
  <si>
    <t>来年度休会・合併の有無</t>
    <phoneticPr fontId="2"/>
  </si>
  <si>
    <t>合併先等</t>
    <rPh sb="0" eb="2">
      <t>ガッペイ</t>
    </rPh>
    <rPh sb="2" eb="3">
      <t>サキ</t>
    </rPh>
    <rPh sb="3" eb="4">
      <t>ナド</t>
    </rPh>
    <phoneticPr fontId="2"/>
  </si>
  <si>
    <t>休会・合併・なし</t>
    <rPh sb="0" eb="2">
      <t>キュウカイ</t>
    </rPh>
    <rPh sb="3" eb="5">
      <t>ガッペイ</t>
    </rPh>
    <phoneticPr fontId="2"/>
  </si>
  <si>
    <t>活動費</t>
    <phoneticPr fontId="2"/>
  </si>
  <si>
    <t>前年度からの繰越金　</t>
    <rPh sb="0" eb="1">
      <t>マエ</t>
    </rPh>
    <phoneticPr fontId="2"/>
  </si>
  <si>
    <t>は、令和８年度会計に繰り越します。</t>
    <phoneticPr fontId="3"/>
  </si>
  <si>
    <t>育成会・子ども会活動 収支決算書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</si>
</sst>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&quot;月&quot;d&quot;日&quot;;@"/>
    <numFmt numFmtId="177" formatCode="General&quot;人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name val="UD デジタル 教科書体 N-B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sz val="11"/>
      <color theme="0" tint="-4.9989318521683403E-2"/>
      <name val="UD デジタル 教科書体 N-B"/>
      <family val="1"/>
      <charset val="128"/>
    </font>
    <font>
      <b/>
      <sz val="11"/>
      <color theme="0" tint="-4.9989318521683403E-2"/>
      <name val="UD デジタル 教科書体 N-B"/>
      <family val="1"/>
      <charset val="128"/>
    </font>
    <font>
      <sz val="11"/>
      <name val="ＭＳ Ｐゴシック"/>
      <family val="3"/>
      <charset val="128"/>
    </font>
    <font>
      <sz val="18"/>
      <color rgb="FFFF0000"/>
      <name val="UD デジタル 教科書体 N-B"/>
      <family val="1"/>
      <charset val="128"/>
    </font>
    <font>
      <b/>
      <u/>
      <sz val="14"/>
      <name val="UD デジタル 教科書体 N-B"/>
      <family val="1"/>
      <charset val="128"/>
    </font>
    <font>
      <b/>
      <u/>
      <sz val="11"/>
      <name val="UD デジタル 教科書体 N-B"/>
      <family val="1"/>
      <charset val="128"/>
    </font>
    <font>
      <b/>
      <sz val="16"/>
      <name val="UD デジタル 教科書体 N-B"/>
      <family val="1"/>
      <charset val="128"/>
    </font>
    <font>
      <b/>
      <sz val="10"/>
      <name val="UD デジタル 教科書体 N-B"/>
      <family val="1"/>
      <charset val="128"/>
    </font>
    <font>
      <sz val="22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14"/>
      <name val="ＭＳ Ｐゴシック"/>
      <family val="3"/>
      <charset val="128"/>
    </font>
    <font>
      <sz val="18"/>
      <name val="UD デジタル 教科書体 N-B"/>
      <family val="1"/>
      <charset val="128"/>
    </font>
    <font>
      <b/>
      <sz val="14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8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3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0"/>
      <color theme="1"/>
      <name val="游ゴシック"/>
      <family val="2"/>
      <charset val="128"/>
      <scheme val="minor"/>
    </font>
    <font>
      <sz val="20"/>
      <name val="UD デジタル 教科書体 N-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</cellStyleXfs>
  <cellXfs count="415">
    <xf numFmtId="0" fontId="0" fillId="0" borderId="0" xfId="0">
      <alignment vertical="center"/>
    </xf>
    <xf numFmtId="0" fontId="1" fillId="0" borderId="0" xfId="0" applyFont="1" applyAlignment="1"/>
    <xf numFmtId="0" fontId="5" fillId="4" borderId="4" xfId="0" applyFont="1" applyFill="1" applyBorder="1" applyAlignment="1"/>
    <xf numFmtId="0" fontId="5" fillId="4" borderId="5" xfId="0" applyFont="1" applyFill="1" applyBorder="1" applyAlignment="1"/>
    <xf numFmtId="0" fontId="5" fillId="4" borderId="5" xfId="0" applyFont="1" applyFill="1" applyBorder="1" applyAlignment="1">
      <alignment horizontal="right"/>
    </xf>
    <xf numFmtId="38" fontId="5" fillId="4" borderId="5" xfId="1" applyFont="1" applyFill="1" applyBorder="1" applyAlignment="1"/>
    <xf numFmtId="0" fontId="5" fillId="4" borderId="6" xfId="0" applyFont="1" applyFill="1" applyBorder="1" applyAlignment="1"/>
    <xf numFmtId="0" fontId="6" fillId="3" borderId="1" xfId="0" applyFont="1" applyFill="1" applyBorder="1" applyAlignment="1"/>
    <xf numFmtId="0" fontId="6" fillId="3" borderId="2" xfId="0" applyFont="1" applyFill="1" applyBorder="1" applyAlignment="1"/>
    <xf numFmtId="0" fontId="6" fillId="3" borderId="2" xfId="0" quotePrefix="1" applyFont="1" applyFill="1" applyBorder="1" applyAlignment="1">
      <alignment horizontal="right"/>
    </xf>
    <xf numFmtId="38" fontId="6" fillId="3" borderId="2" xfId="1" applyFont="1" applyFill="1" applyBorder="1" applyAlignment="1"/>
    <xf numFmtId="0" fontId="6" fillId="3" borderId="3" xfId="0" applyFont="1" applyFill="1" applyBorder="1" applyAlignment="1"/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6" fillId="2" borderId="2" xfId="0" quotePrefix="1" applyFont="1" applyFill="1" applyBorder="1" applyAlignment="1">
      <alignment horizontal="right"/>
    </xf>
    <xf numFmtId="38" fontId="6" fillId="2" borderId="2" xfId="1" applyFont="1" applyFill="1" applyBorder="1" applyAlignment="1"/>
    <xf numFmtId="0" fontId="6" fillId="2" borderId="3" xfId="0" applyFont="1" applyFill="1" applyBorder="1" applyAlignment="1"/>
    <xf numFmtId="0" fontId="6" fillId="3" borderId="2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7" xfId="0" applyFont="1" applyFill="1" applyBorder="1" applyAlignment="1"/>
    <xf numFmtId="0" fontId="6" fillId="2" borderId="7" xfId="0" applyFont="1" applyFill="1" applyBorder="1" applyAlignment="1">
      <alignment horizontal="right"/>
    </xf>
    <xf numFmtId="38" fontId="6" fillId="2" borderId="7" xfId="1" applyFont="1" applyFill="1" applyBorder="1" applyAlignment="1"/>
    <xf numFmtId="0" fontId="6" fillId="2" borderId="8" xfId="0" applyFont="1" applyFill="1" applyBorder="1" applyAlignment="1"/>
    <xf numFmtId="0" fontId="0" fillId="0" borderId="0" xfId="0" applyFill="1">
      <alignment vertical="center"/>
    </xf>
    <xf numFmtId="0" fontId="8" fillId="0" borderId="0" xfId="0" applyFont="1" applyAlignment="1"/>
    <xf numFmtId="38" fontId="1" fillId="0" borderId="0" xfId="1" applyFont="1" applyAlignment="1"/>
    <xf numFmtId="0" fontId="1" fillId="0" borderId="0" xfId="2" applyNumberFormat="1" applyFont="1" applyAlignment="1"/>
    <xf numFmtId="0" fontId="6" fillId="3" borderId="9" xfId="0" applyFont="1" applyFill="1" applyBorder="1" applyAlignment="1"/>
    <xf numFmtId="0" fontId="6" fillId="3" borderId="7" xfId="0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38" fontId="8" fillId="0" borderId="0" xfId="1" applyFont="1" applyAlignment="1"/>
    <xf numFmtId="0" fontId="10" fillId="0" borderId="0" xfId="3"/>
    <xf numFmtId="0" fontId="11" fillId="0" borderId="0" xfId="3" applyFont="1" applyAlignment="1">
      <alignment horizontal="center"/>
    </xf>
    <xf numFmtId="0" fontId="12" fillId="0" borderId="0" xfId="3" applyFont="1" applyProtection="1">
      <protection locked="0"/>
    </xf>
    <xf numFmtId="0" fontId="13" fillId="0" borderId="0" xfId="3" applyFont="1" applyProtection="1">
      <protection locked="0"/>
    </xf>
    <xf numFmtId="0" fontId="1" fillId="0" borderId="0" xfId="3" applyFont="1" applyProtection="1">
      <protection locked="0"/>
    </xf>
    <xf numFmtId="0" fontId="1" fillId="0" borderId="0" xfId="3" applyFont="1"/>
    <xf numFmtId="0" fontId="14" fillId="0" borderId="0" xfId="3" applyFont="1" applyAlignment="1" applyProtection="1">
      <alignment vertical="center"/>
      <protection locked="0"/>
    </xf>
    <xf numFmtId="0" fontId="15" fillId="0" borderId="0" xfId="3" applyFont="1" applyProtection="1">
      <protection locked="0"/>
    </xf>
    <xf numFmtId="0" fontId="7" fillId="0" borderId="0" xfId="3" applyFont="1" applyAlignment="1" applyProtection="1">
      <alignment vertical="center"/>
      <protection locked="0"/>
    </xf>
    <xf numFmtId="0" fontId="7" fillId="0" borderId="0" xfId="3" applyFont="1" applyAlignment="1" applyProtection="1">
      <alignment horizontal="center"/>
      <protection locked="0"/>
    </xf>
    <xf numFmtId="0" fontId="16" fillId="0" borderId="0" xfId="3" applyFont="1" applyAlignment="1" applyProtection="1">
      <alignment horizontal="center" vertical="center"/>
      <protection locked="0"/>
    </xf>
    <xf numFmtId="0" fontId="1" fillId="0" borderId="0" xfId="3" applyFont="1" applyAlignment="1">
      <alignment vertical="center"/>
    </xf>
    <xf numFmtId="0" fontId="19" fillId="0" borderId="0" xfId="3" applyFont="1" applyAlignment="1" applyProtection="1">
      <alignment horizontal="left"/>
      <protection locked="0"/>
    </xf>
    <xf numFmtId="0" fontId="20" fillId="0" borderId="0" xfId="3" applyFont="1" applyProtection="1">
      <protection locked="0"/>
    </xf>
    <xf numFmtId="0" fontId="19" fillId="0" borderId="0" xfId="3" applyFont="1" applyAlignment="1" applyProtection="1">
      <alignment horizontal="right"/>
      <protection locked="0"/>
    </xf>
    <xf numFmtId="0" fontId="22" fillId="0" borderId="0" xfId="3" applyFont="1" applyAlignment="1" applyProtection="1">
      <alignment horizontal="center" vertical="center" wrapText="1"/>
      <protection locked="0"/>
    </xf>
    <xf numFmtId="0" fontId="1" fillId="0" borderId="0" xfId="3" applyFont="1" applyAlignment="1">
      <alignment horizontal="center"/>
    </xf>
    <xf numFmtId="0" fontId="1" fillId="0" borderId="32" xfId="3" applyFont="1" applyBorder="1" applyProtection="1">
      <protection locked="0"/>
    </xf>
    <xf numFmtId="56" fontId="1" fillId="0" borderId="32" xfId="3" applyNumberFormat="1" applyFont="1" applyBorder="1" applyAlignment="1" applyProtection="1">
      <alignment vertical="center"/>
      <protection locked="0"/>
    </xf>
    <xf numFmtId="6" fontId="21" fillId="0" borderId="0" xfId="5" applyFont="1" applyProtection="1">
      <alignment vertical="center"/>
      <protection locked="0"/>
    </xf>
    <xf numFmtId="0" fontId="1" fillId="0" borderId="32" xfId="3" applyFont="1" applyBorder="1" applyAlignment="1" applyProtection="1">
      <alignment vertical="center"/>
      <protection locked="0"/>
    </xf>
    <xf numFmtId="0" fontId="24" fillId="0" borderId="40" xfId="3" applyFont="1" applyBorder="1" applyAlignment="1" applyProtection="1">
      <alignment horizontal="center" vertical="center"/>
      <protection locked="0"/>
    </xf>
    <xf numFmtId="0" fontId="24" fillId="0" borderId="41" xfId="3" applyFont="1" applyBorder="1" applyAlignment="1" applyProtection="1">
      <alignment horizontal="center" vertical="center"/>
      <protection locked="0"/>
    </xf>
    <xf numFmtId="0" fontId="24" fillId="0" borderId="41" xfId="3" applyFont="1" applyBorder="1" applyAlignment="1" applyProtection="1">
      <alignment horizontal="center" vertical="center" wrapText="1"/>
      <protection locked="0"/>
    </xf>
    <xf numFmtId="38" fontId="24" fillId="0" borderId="41" xfId="4" applyFont="1" applyBorder="1" applyAlignment="1" applyProtection="1">
      <alignment horizontal="center" vertical="center"/>
      <protection locked="0"/>
    </xf>
    <xf numFmtId="0" fontId="1" fillId="0" borderId="27" xfId="3" applyFont="1" applyBorder="1" applyProtection="1">
      <protection locked="0"/>
    </xf>
    <xf numFmtId="56" fontId="1" fillId="0" borderId="43" xfId="3" applyNumberFormat="1" applyFont="1" applyBorder="1" applyAlignment="1" applyProtection="1">
      <alignment vertical="center"/>
      <protection locked="0"/>
    </xf>
    <xf numFmtId="0" fontId="1" fillId="0" borderId="43" xfId="3" applyFont="1" applyBorder="1" applyAlignment="1" applyProtection="1">
      <alignment vertical="center"/>
      <protection locked="0"/>
    </xf>
    <xf numFmtId="0" fontId="1" fillId="0" borderId="49" xfId="3" applyFont="1" applyBorder="1" applyAlignment="1">
      <alignment vertical="center"/>
    </xf>
    <xf numFmtId="0" fontId="1" fillId="0" borderId="50" xfId="3" applyFont="1" applyBorder="1" applyAlignment="1" applyProtection="1">
      <alignment vertical="center"/>
      <protection locked="0"/>
    </xf>
    <xf numFmtId="0" fontId="1" fillId="0" borderId="35" xfId="3" applyFont="1" applyBorder="1" applyProtection="1">
      <protection locked="0"/>
    </xf>
    <xf numFmtId="0" fontId="1" fillId="0" borderId="55" xfId="3" applyFont="1" applyBorder="1" applyAlignment="1" applyProtection="1">
      <alignment vertical="center"/>
      <protection locked="0"/>
    </xf>
    <xf numFmtId="38" fontId="1" fillId="0" borderId="43" xfId="1" applyFont="1" applyBorder="1" applyProtection="1">
      <alignment vertical="center"/>
      <protection locked="0"/>
    </xf>
    <xf numFmtId="38" fontId="1" fillId="0" borderId="50" xfId="1" applyFont="1" applyBorder="1" applyProtection="1">
      <alignment vertical="center"/>
      <protection locked="0"/>
    </xf>
    <xf numFmtId="38" fontId="1" fillId="0" borderId="55" xfId="1" applyFont="1" applyBorder="1" applyProtection="1">
      <alignment vertical="center"/>
      <protection locked="0"/>
    </xf>
    <xf numFmtId="0" fontId="19" fillId="0" borderId="0" xfId="3" applyFont="1" applyAlignment="1">
      <alignment vertical="center"/>
    </xf>
    <xf numFmtId="0" fontId="21" fillId="0" borderId="43" xfId="3" applyFont="1" applyBorder="1" applyAlignment="1" applyProtection="1">
      <alignment vertical="center"/>
      <protection locked="0"/>
    </xf>
    <xf numFmtId="0" fontId="21" fillId="0" borderId="50" xfId="3" applyFont="1" applyBorder="1" applyAlignment="1" applyProtection="1">
      <alignment vertical="center"/>
      <protection locked="0"/>
    </xf>
    <xf numFmtId="0" fontId="21" fillId="0" borderId="55" xfId="3" applyFont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Alignment="1"/>
    <xf numFmtId="0" fontId="1" fillId="0" borderId="0" xfId="3" applyFont="1" applyAlignment="1" applyProtection="1">
      <alignment horizontal="right"/>
      <protection locked="0"/>
    </xf>
    <xf numFmtId="0" fontId="21" fillId="0" borderId="0" xfId="3" applyFont="1" applyProtection="1">
      <protection locked="0"/>
    </xf>
    <xf numFmtId="0" fontId="17" fillId="0" borderId="0" xfId="3" applyFont="1" applyAlignment="1" applyProtection="1">
      <alignment vertical="center"/>
      <protection locked="0"/>
    </xf>
    <xf numFmtId="0" fontId="17" fillId="0" borderId="0" xfId="0" applyFont="1" applyAlignment="1" applyProtection="1"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0" xfId="3" applyFont="1" applyAlignment="1">
      <alignment vertical="center"/>
    </xf>
    <xf numFmtId="0" fontId="17" fillId="0" borderId="0" xfId="0" applyFont="1" applyAlignment="1" applyProtection="1">
      <protection locked="0"/>
    </xf>
    <xf numFmtId="0" fontId="17" fillId="0" borderId="0" xfId="3" applyFont="1" applyAlignment="1"/>
    <xf numFmtId="0" fontId="29" fillId="0" borderId="0" xfId="3" applyFont="1" applyAlignment="1">
      <alignment vertical="center"/>
    </xf>
    <xf numFmtId="0" fontId="1" fillId="0" borderId="0" xfId="3" applyFont="1" applyBorder="1" applyAlignment="1">
      <alignment vertical="center"/>
    </xf>
    <xf numFmtId="0" fontId="1" fillId="0" borderId="0" xfId="3" applyFont="1" applyBorder="1" applyAlignment="1">
      <alignment horizontal="center" vertical="center"/>
    </xf>
    <xf numFmtId="176" fontId="1" fillId="0" borderId="0" xfId="3" applyNumberFormat="1" applyFont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1" fillId="0" borderId="27" xfId="3" applyFont="1" applyBorder="1" applyAlignment="1">
      <alignment horizontal="center" vertical="center"/>
    </xf>
    <xf numFmtId="0" fontId="1" fillId="0" borderId="35" xfId="3" applyFont="1" applyBorder="1" applyAlignment="1">
      <alignment horizontal="center" vertical="center"/>
    </xf>
    <xf numFmtId="0" fontId="1" fillId="0" borderId="56" xfId="3" applyFont="1" applyBorder="1" applyAlignment="1">
      <alignment vertical="center"/>
    </xf>
    <xf numFmtId="0" fontId="30" fillId="0" borderId="32" xfId="3" applyFont="1" applyBorder="1" applyAlignment="1"/>
    <xf numFmtId="0" fontId="19" fillId="0" borderId="0" xfId="3" applyFont="1" applyFill="1" applyBorder="1" applyAlignment="1">
      <alignment vertical="center"/>
    </xf>
    <xf numFmtId="0" fontId="1" fillId="0" borderId="0" xfId="3" applyFont="1" applyFill="1" applyAlignment="1">
      <alignment vertical="center"/>
    </xf>
    <xf numFmtId="0" fontId="1" fillId="0" borderId="0" xfId="3" applyFont="1" applyFill="1" applyAlignment="1">
      <alignment horizontal="center" vertical="center"/>
    </xf>
    <xf numFmtId="0" fontId="21" fillId="0" borderId="0" xfId="3" applyFont="1" applyFill="1"/>
    <xf numFmtId="0" fontId="21" fillId="0" borderId="0" xfId="3" applyFont="1" applyFill="1" applyBorder="1" applyAlignment="1"/>
    <xf numFmtId="0" fontId="31" fillId="0" borderId="0" xfId="0" applyFont="1" applyFill="1" applyBorder="1" applyAlignment="1">
      <alignment vertical="center"/>
    </xf>
    <xf numFmtId="0" fontId="1" fillId="0" borderId="0" xfId="3" applyFont="1" applyProtection="1">
      <protection locked="0"/>
    </xf>
    <xf numFmtId="0" fontId="24" fillId="5" borderId="41" xfId="3" applyFont="1" applyFill="1" applyBorder="1" applyAlignment="1" applyProtection="1">
      <alignment horizontal="center" vertical="center"/>
      <protection locked="0"/>
    </xf>
    <xf numFmtId="0" fontId="24" fillId="5" borderId="41" xfId="3" applyFont="1" applyFill="1" applyBorder="1" applyAlignment="1" applyProtection="1">
      <alignment horizontal="center" vertical="center" wrapText="1"/>
      <protection locked="0"/>
    </xf>
    <xf numFmtId="38" fontId="24" fillId="5" borderId="41" xfId="4" applyFont="1" applyFill="1" applyBorder="1" applyAlignment="1" applyProtection="1">
      <alignment horizontal="center" vertical="center"/>
      <protection locked="0"/>
    </xf>
    <xf numFmtId="0" fontId="11" fillId="5" borderId="0" xfId="3" applyFont="1" applyFill="1" applyAlignment="1">
      <alignment horizontal="center" vertical="center"/>
    </xf>
    <xf numFmtId="0" fontId="7" fillId="6" borderId="10" xfId="3" applyFont="1" applyFill="1" applyBorder="1" applyAlignment="1" applyProtection="1">
      <alignment horizontal="center"/>
      <protection locked="0"/>
    </xf>
    <xf numFmtId="0" fontId="7" fillId="6" borderId="11" xfId="3" applyFont="1" applyFill="1" applyBorder="1" applyAlignment="1" applyProtection="1">
      <alignment horizontal="center"/>
      <protection locked="0"/>
    </xf>
    <xf numFmtId="0" fontId="7" fillId="6" borderId="12" xfId="3" applyFont="1" applyFill="1" applyBorder="1" applyAlignment="1" applyProtection="1">
      <alignment horizontal="center"/>
      <protection locked="0"/>
    </xf>
    <xf numFmtId="0" fontId="15" fillId="6" borderId="13" xfId="3" applyFont="1" applyFill="1" applyBorder="1" applyAlignment="1" applyProtection="1">
      <alignment horizontal="center"/>
      <protection locked="0"/>
    </xf>
    <xf numFmtId="0" fontId="15" fillId="6" borderId="14" xfId="3" applyFont="1" applyFill="1" applyBorder="1" applyAlignment="1" applyProtection="1">
      <alignment horizontal="center"/>
      <protection locked="0"/>
    </xf>
    <xf numFmtId="0" fontId="15" fillId="6" borderId="15" xfId="3" applyFont="1" applyFill="1" applyBorder="1" applyAlignment="1" applyProtection="1">
      <alignment horizontal="center"/>
      <protection locked="0"/>
    </xf>
    <xf numFmtId="0" fontId="15" fillId="6" borderId="16" xfId="3" applyFont="1" applyFill="1" applyBorder="1" applyAlignment="1" applyProtection="1">
      <alignment horizontal="center"/>
      <protection locked="0"/>
    </xf>
    <xf numFmtId="0" fontId="15" fillId="6" borderId="17" xfId="3" applyFont="1" applyFill="1" applyBorder="1" applyAlignment="1" applyProtection="1">
      <alignment horizontal="center"/>
      <protection locked="0"/>
    </xf>
    <xf numFmtId="0" fontId="16" fillId="0" borderId="18" xfId="3" applyFont="1" applyBorder="1" applyAlignment="1" applyProtection="1">
      <alignment horizontal="center" vertical="center"/>
      <protection locked="0"/>
    </xf>
    <xf numFmtId="0" fontId="16" fillId="0" borderId="19" xfId="3" applyFont="1" applyBorder="1" applyAlignment="1" applyProtection="1">
      <alignment horizontal="center" vertical="center"/>
      <protection locked="0"/>
    </xf>
    <xf numFmtId="0" fontId="16" fillId="0" borderId="20" xfId="3" applyFont="1" applyBorder="1" applyAlignment="1" applyProtection="1">
      <alignment horizontal="center" vertical="center"/>
      <protection locked="0"/>
    </xf>
    <xf numFmtId="0" fontId="16" fillId="0" borderId="25" xfId="3" applyFont="1" applyBorder="1" applyAlignment="1" applyProtection="1">
      <alignment horizontal="center" vertical="center"/>
      <protection locked="0"/>
    </xf>
    <xf numFmtId="0" fontId="16" fillId="0" borderId="0" xfId="3" applyFont="1" applyAlignment="1" applyProtection="1">
      <alignment horizontal="center" vertical="center"/>
      <protection locked="0"/>
    </xf>
    <xf numFmtId="0" fontId="16" fillId="0" borderId="26" xfId="3" applyFont="1" applyBorder="1" applyAlignment="1" applyProtection="1">
      <alignment horizontal="center" vertical="center"/>
      <protection locked="0"/>
    </xf>
    <xf numFmtId="0" fontId="16" fillId="0" borderId="31" xfId="3" applyFont="1" applyBorder="1" applyAlignment="1" applyProtection="1">
      <alignment horizontal="center" vertical="center"/>
      <protection locked="0"/>
    </xf>
    <xf numFmtId="0" fontId="16" fillId="0" borderId="32" xfId="3" applyFont="1" applyBorder="1" applyAlignment="1" applyProtection="1">
      <alignment horizontal="center" vertical="center"/>
      <protection locked="0"/>
    </xf>
    <xf numFmtId="0" fontId="16" fillId="0" borderId="33" xfId="3" applyFont="1" applyBorder="1" applyAlignment="1" applyProtection="1">
      <alignment horizontal="center" vertical="center"/>
      <protection locked="0"/>
    </xf>
    <xf numFmtId="0" fontId="17" fillId="7" borderId="21" xfId="3" applyFont="1" applyFill="1" applyBorder="1" applyProtection="1">
      <protection locked="0"/>
    </xf>
    <xf numFmtId="0" fontId="17" fillId="7" borderId="22" xfId="3" applyFont="1" applyFill="1" applyBorder="1" applyProtection="1">
      <protection locked="0"/>
    </xf>
    <xf numFmtId="0" fontId="1" fillId="7" borderId="23" xfId="3" applyFont="1" applyFill="1" applyBorder="1" applyAlignment="1" applyProtection="1">
      <alignment horizontal="center"/>
      <protection locked="0"/>
    </xf>
    <xf numFmtId="0" fontId="17" fillId="7" borderId="27" xfId="3" applyFont="1" applyFill="1" applyBorder="1" applyProtection="1">
      <protection locked="0"/>
    </xf>
    <xf numFmtId="0" fontId="17" fillId="7" borderId="28" xfId="3" applyFont="1" applyFill="1" applyBorder="1" applyProtection="1">
      <protection locked="0"/>
    </xf>
    <xf numFmtId="0" fontId="1" fillId="7" borderId="29" xfId="3" applyFont="1" applyFill="1" applyBorder="1" applyAlignment="1" applyProtection="1">
      <alignment horizontal="center"/>
      <protection locked="0"/>
    </xf>
    <xf numFmtId="0" fontId="1" fillId="7" borderId="24" xfId="3" applyFont="1" applyFill="1" applyBorder="1" applyAlignment="1" applyProtection="1">
      <alignment horizontal="center"/>
      <protection locked="0"/>
    </xf>
    <xf numFmtId="0" fontId="1" fillId="7" borderId="30" xfId="3" applyFont="1" applyFill="1" applyBorder="1" applyAlignment="1" applyProtection="1">
      <alignment horizontal="center"/>
      <protection locked="0"/>
    </xf>
    <xf numFmtId="0" fontId="18" fillId="7" borderId="34" xfId="3" applyFont="1" applyFill="1" applyBorder="1" applyAlignment="1">
      <alignment horizontal="center"/>
    </xf>
    <xf numFmtId="0" fontId="18" fillId="7" borderId="30" xfId="3" applyFont="1" applyFill="1" applyBorder="1" applyAlignment="1">
      <alignment horizontal="center"/>
    </xf>
    <xf numFmtId="0" fontId="10" fillId="7" borderId="29" xfId="3" applyFill="1" applyBorder="1" applyAlignment="1">
      <alignment horizontal="center"/>
    </xf>
    <xf numFmtId="0" fontId="10" fillId="7" borderId="30" xfId="3" applyFill="1" applyBorder="1" applyAlignment="1">
      <alignment horizontal="center"/>
    </xf>
    <xf numFmtId="0" fontId="18" fillId="7" borderId="38" xfId="3" applyFont="1" applyFill="1" applyBorder="1" applyAlignment="1">
      <alignment horizontal="center"/>
    </xf>
    <xf numFmtId="0" fontId="18" fillId="7" borderId="39" xfId="3" applyFont="1" applyFill="1" applyBorder="1" applyAlignment="1">
      <alignment horizontal="center"/>
    </xf>
    <xf numFmtId="0" fontId="10" fillId="7" borderId="37" xfId="3" applyFill="1" applyBorder="1" applyAlignment="1">
      <alignment horizontal="center"/>
    </xf>
    <xf numFmtId="0" fontId="10" fillId="7" borderId="39" xfId="3" applyFill="1" applyBorder="1" applyAlignment="1">
      <alignment horizontal="center"/>
    </xf>
    <xf numFmtId="0" fontId="17" fillId="7" borderId="35" xfId="3" applyFont="1" applyFill="1" applyBorder="1" applyProtection="1">
      <protection locked="0"/>
    </xf>
    <xf numFmtId="0" fontId="17" fillId="7" borderId="36" xfId="3" applyFont="1" applyFill="1" applyBorder="1" applyProtection="1">
      <protection locked="0"/>
    </xf>
    <xf numFmtId="0" fontId="1" fillId="7" borderId="37" xfId="3" applyFont="1" applyFill="1" applyBorder="1" applyAlignment="1" applyProtection="1">
      <alignment horizontal="center"/>
      <protection locked="0"/>
    </xf>
    <xf numFmtId="0" fontId="7" fillId="0" borderId="0" xfId="3" applyFont="1" applyProtection="1">
      <protection locked="0"/>
    </xf>
    <xf numFmtId="0" fontId="1" fillId="0" borderId="0" xfId="3" applyFont="1" applyAlignment="1" applyProtection="1">
      <alignment horizontal="center"/>
      <protection locked="0"/>
    </xf>
    <xf numFmtId="0" fontId="19" fillId="0" borderId="0" xfId="3" applyFont="1" applyAlignment="1" applyProtection="1">
      <alignment horizontal="center"/>
      <protection locked="0"/>
    </xf>
    <xf numFmtId="0" fontId="21" fillId="0" borderId="48" xfId="3" applyFont="1" applyBorder="1" applyAlignment="1" applyProtection="1">
      <alignment horizontal="left" vertical="center"/>
      <protection locked="0"/>
    </xf>
    <xf numFmtId="0" fontId="21" fillId="0" borderId="49" xfId="3" applyFont="1" applyBorder="1" applyAlignment="1" applyProtection="1">
      <alignment horizontal="left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4" fillId="0" borderId="46" xfId="3" applyFont="1" applyBorder="1" applyAlignment="1" applyProtection="1">
      <alignment horizontal="center" vertical="center" wrapText="1"/>
      <protection locked="0"/>
    </xf>
    <xf numFmtId="0" fontId="24" fillId="0" borderId="47" xfId="3" applyFont="1" applyBorder="1" applyAlignment="1" applyProtection="1">
      <alignment horizontal="center" vertical="center" wrapText="1"/>
      <protection locked="0"/>
    </xf>
    <xf numFmtId="38" fontId="25" fillId="0" borderId="46" xfId="4" applyFont="1" applyBorder="1" applyAlignment="1" applyProtection="1">
      <alignment horizontal="center" vertical="center" wrapText="1"/>
      <protection locked="0"/>
    </xf>
    <xf numFmtId="38" fontId="25" fillId="0" borderId="47" xfId="4" applyFont="1" applyBorder="1" applyAlignment="1" applyProtection="1">
      <alignment horizontal="center" vertical="center" wrapText="1"/>
      <protection locked="0"/>
    </xf>
    <xf numFmtId="38" fontId="26" fillId="0" borderId="41" xfId="4" applyFont="1" applyBorder="1" applyAlignment="1" applyProtection="1">
      <alignment horizontal="center" vertical="center" wrapText="1"/>
      <protection locked="0"/>
    </xf>
    <xf numFmtId="38" fontId="26" fillId="0" borderId="42" xfId="4" applyFont="1" applyBorder="1" applyAlignment="1" applyProtection="1">
      <alignment horizontal="center" vertical="center" wrapText="1"/>
      <protection locked="0"/>
    </xf>
    <xf numFmtId="177" fontId="21" fillId="0" borderId="48" xfId="3" applyNumberFormat="1" applyFont="1" applyBorder="1" applyAlignment="1" applyProtection="1">
      <alignment horizontal="center" vertical="center"/>
      <protection locked="0"/>
    </xf>
    <xf numFmtId="177" fontId="21" fillId="0" borderId="49" xfId="3" applyNumberFormat="1" applyFont="1" applyBorder="1" applyAlignment="1" applyProtection="1">
      <alignment horizontal="center" vertical="center"/>
      <protection locked="0"/>
    </xf>
    <xf numFmtId="177" fontId="21" fillId="0" borderId="30" xfId="3" applyNumberFormat="1" applyFont="1" applyBorder="1" applyAlignment="1" applyProtection="1">
      <alignment horizontal="center" vertical="center"/>
      <protection locked="0"/>
    </xf>
    <xf numFmtId="0" fontId="21" fillId="0" borderId="45" xfId="3" applyFont="1" applyBorder="1" applyAlignment="1" applyProtection="1">
      <alignment horizontal="left" vertical="center"/>
      <protection locked="0"/>
    </xf>
    <xf numFmtId="0" fontId="21" fillId="0" borderId="56" xfId="3" applyFont="1" applyBorder="1" applyAlignment="1" applyProtection="1">
      <alignment horizontal="left" vertical="center"/>
      <protection locked="0"/>
    </xf>
    <xf numFmtId="177" fontId="21" fillId="0" borderId="45" xfId="3" applyNumberFormat="1" applyFont="1" applyBorder="1" applyAlignment="1">
      <alignment horizontal="center" vertical="center"/>
    </xf>
    <xf numFmtId="177" fontId="21" fillId="0" borderId="56" xfId="3" applyNumberFormat="1" applyFont="1" applyBorder="1" applyAlignment="1">
      <alignment horizontal="center" vertical="center"/>
    </xf>
    <xf numFmtId="177" fontId="21" fillId="0" borderId="39" xfId="3" applyNumberFormat="1" applyFont="1" applyBorder="1" applyAlignment="1">
      <alignment horizontal="center" vertical="center"/>
    </xf>
    <xf numFmtId="0" fontId="19" fillId="5" borderId="0" xfId="3" applyFont="1" applyFill="1" applyAlignment="1" applyProtection="1">
      <alignment horizontal="center"/>
      <protection locked="0"/>
    </xf>
    <xf numFmtId="0" fontId="24" fillId="5" borderId="46" xfId="3" applyFont="1" applyFill="1" applyBorder="1" applyAlignment="1" applyProtection="1">
      <alignment horizontal="center" vertical="center" wrapText="1"/>
      <protection locked="0"/>
    </xf>
    <xf numFmtId="0" fontId="24" fillId="5" borderId="47" xfId="3" applyFont="1" applyFill="1" applyBorder="1" applyAlignment="1" applyProtection="1">
      <alignment horizontal="center" vertical="center" wrapText="1"/>
      <protection locked="0"/>
    </xf>
    <xf numFmtId="38" fontId="25" fillId="5" borderId="46" xfId="4" applyFont="1" applyFill="1" applyBorder="1" applyAlignment="1" applyProtection="1">
      <alignment horizontal="center" vertical="center" wrapText="1"/>
      <protection locked="0"/>
    </xf>
    <xf numFmtId="38" fontId="25" fillId="5" borderId="47" xfId="4" applyFont="1" applyFill="1" applyBorder="1" applyAlignment="1" applyProtection="1">
      <alignment horizontal="center" vertical="center" wrapText="1"/>
      <protection locked="0"/>
    </xf>
    <xf numFmtId="38" fontId="26" fillId="5" borderId="41" xfId="4" applyFont="1" applyFill="1" applyBorder="1" applyAlignment="1" applyProtection="1">
      <alignment horizontal="center" vertical="center" wrapText="1"/>
      <protection locked="0"/>
    </xf>
    <xf numFmtId="38" fontId="26" fillId="5" borderId="42" xfId="4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1" fillId="0" borderId="48" xfId="3" applyFont="1" applyBorder="1" applyAlignment="1">
      <alignment horizontal="center" vertical="center"/>
    </xf>
    <xf numFmtId="0" fontId="1" fillId="0" borderId="29" xfId="3" applyFont="1" applyBorder="1" applyAlignment="1">
      <alignment horizontal="center" vertical="center"/>
    </xf>
    <xf numFmtId="0" fontId="1" fillId="0" borderId="43" xfId="3" applyFont="1" applyBorder="1" applyAlignment="1">
      <alignment vertical="center" shrinkToFit="1"/>
    </xf>
    <xf numFmtId="0" fontId="1" fillId="0" borderId="28" xfId="3" applyFont="1" applyBorder="1" applyAlignment="1">
      <alignment vertical="center" shrinkToFit="1"/>
    </xf>
    <xf numFmtId="0" fontId="21" fillId="0" borderId="41" xfId="3" applyFont="1" applyFill="1" applyBorder="1" applyAlignment="1">
      <alignment horizontal="center" vertical="center"/>
    </xf>
    <xf numFmtId="0" fontId="21" fillId="0" borderId="42" xfId="3" applyFont="1" applyFill="1" applyBorder="1" applyAlignment="1">
      <alignment horizontal="center" vertical="center"/>
    </xf>
    <xf numFmtId="0" fontId="21" fillId="0" borderId="43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/>
    </xf>
    <xf numFmtId="176" fontId="1" fillId="0" borderId="48" xfId="3" applyNumberFormat="1" applyFont="1" applyBorder="1" applyAlignment="1">
      <alignment horizontal="center" vertical="center"/>
    </xf>
    <xf numFmtId="176" fontId="1" fillId="0" borderId="29" xfId="3" applyNumberFormat="1" applyFont="1" applyBorder="1" applyAlignment="1">
      <alignment horizontal="center" vertical="center"/>
    </xf>
    <xf numFmtId="176" fontId="1" fillId="0" borderId="49" xfId="3" applyNumberFormat="1" applyFont="1" applyBorder="1" applyAlignment="1">
      <alignment horizontal="center" vertical="center"/>
    </xf>
    <xf numFmtId="0" fontId="21" fillId="0" borderId="69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center" vertical="center"/>
    </xf>
    <xf numFmtId="0" fontId="21" fillId="0" borderId="67" xfId="3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1" fillId="0" borderId="70" xfId="3" applyFont="1" applyFill="1" applyBorder="1" applyAlignment="1">
      <alignment horizontal="center" vertical="center"/>
    </xf>
    <xf numFmtId="0" fontId="21" fillId="0" borderId="57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58" xfId="3" applyFont="1" applyFill="1" applyBorder="1" applyAlignment="1">
      <alignment horizontal="center" vertical="center"/>
    </xf>
    <xf numFmtId="0" fontId="30" fillId="0" borderId="41" xfId="3" applyFont="1" applyFill="1" applyBorder="1" applyAlignment="1">
      <alignment horizontal="center" vertical="center"/>
    </xf>
    <xf numFmtId="0" fontId="1" fillId="0" borderId="48" xfId="3" applyFont="1" applyBorder="1" applyAlignment="1">
      <alignment horizontal="center" vertical="center" shrinkToFit="1"/>
    </xf>
    <xf numFmtId="0" fontId="1" fillId="0" borderId="29" xfId="3" applyFont="1" applyBorder="1" applyAlignment="1">
      <alignment horizontal="center" vertical="center" shrinkToFit="1"/>
    </xf>
    <xf numFmtId="0" fontId="1" fillId="0" borderId="49" xfId="3" applyFont="1" applyBorder="1" applyAlignment="1">
      <alignment horizontal="center" vertical="center" shrinkToFit="1"/>
    </xf>
    <xf numFmtId="0" fontId="30" fillId="0" borderId="48" xfId="3" applyFont="1" applyFill="1" applyBorder="1" applyAlignment="1">
      <alignment horizontal="center" vertical="center"/>
    </xf>
    <xf numFmtId="0" fontId="30" fillId="0" borderId="29" xfId="3" applyFont="1" applyFill="1" applyBorder="1" applyAlignment="1">
      <alignment horizontal="center" vertical="center"/>
    </xf>
    <xf numFmtId="0" fontId="30" fillId="0" borderId="49" xfId="3" applyFont="1" applyFill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30" fillId="0" borderId="41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30" fillId="0" borderId="32" xfId="3" applyFont="1" applyBorder="1" applyAlignment="1">
      <alignment horizontal="center"/>
    </xf>
    <xf numFmtId="0" fontId="30" fillId="0" borderId="32" xfId="3" applyFont="1" applyBorder="1" applyAlignment="1">
      <alignment horizontal="right"/>
    </xf>
    <xf numFmtId="0" fontId="1" fillId="0" borderId="0" xfId="3" applyFont="1" applyBorder="1" applyAlignment="1">
      <alignment vertical="center"/>
    </xf>
    <xf numFmtId="0" fontId="30" fillId="0" borderId="43" xfId="3" applyFont="1" applyBorder="1" applyAlignment="1">
      <alignment horizontal="center" vertical="center"/>
    </xf>
    <xf numFmtId="0" fontId="1" fillId="0" borderId="48" xfId="3" applyFont="1" applyBorder="1" applyAlignment="1">
      <alignment vertical="center" shrinkToFit="1"/>
    </xf>
    <xf numFmtId="0" fontId="1" fillId="0" borderId="29" xfId="3" applyFont="1" applyBorder="1" applyAlignment="1">
      <alignment vertical="center" shrinkToFit="1"/>
    </xf>
    <xf numFmtId="0" fontId="1" fillId="0" borderId="30" xfId="3" applyFont="1" applyBorder="1" applyAlignment="1">
      <alignment vertical="center" shrinkToFit="1"/>
    </xf>
    <xf numFmtId="0" fontId="21" fillId="0" borderId="69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67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70" xfId="3" applyFont="1" applyBorder="1" applyAlignment="1">
      <alignment horizontal="center" vertical="center"/>
    </xf>
    <xf numFmtId="0" fontId="21" fillId="0" borderId="57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58" xfId="3" applyFont="1" applyBorder="1" applyAlignment="1">
      <alignment horizontal="center" vertical="center"/>
    </xf>
    <xf numFmtId="176" fontId="1" fillId="0" borderId="45" xfId="3" applyNumberFormat="1" applyFont="1" applyBorder="1" applyAlignment="1">
      <alignment horizontal="center" vertical="center"/>
    </xf>
    <xf numFmtId="176" fontId="1" fillId="0" borderId="37" xfId="3" applyNumberFormat="1" applyFont="1" applyBorder="1" applyAlignment="1">
      <alignment horizontal="center" vertical="center"/>
    </xf>
    <xf numFmtId="176" fontId="1" fillId="0" borderId="56" xfId="3" applyNumberFormat="1" applyFont="1" applyBorder="1" applyAlignment="1">
      <alignment horizontal="center" vertical="center"/>
    </xf>
    <xf numFmtId="0" fontId="1" fillId="0" borderId="45" xfId="3" applyFont="1" applyBorder="1" applyAlignment="1">
      <alignment horizontal="center" vertical="center" shrinkToFit="1"/>
    </xf>
    <xf numFmtId="0" fontId="1" fillId="0" borderId="37" xfId="3" applyFont="1" applyBorder="1" applyAlignment="1">
      <alignment horizontal="center" vertical="center" shrinkToFit="1"/>
    </xf>
    <xf numFmtId="0" fontId="1" fillId="0" borderId="56" xfId="3" applyFont="1" applyBorder="1" applyAlignment="1">
      <alignment horizontal="center" vertical="center" shrinkToFit="1"/>
    </xf>
    <xf numFmtId="0" fontId="1" fillId="0" borderId="45" xfId="3" applyFont="1" applyBorder="1" applyAlignment="1">
      <alignment horizontal="center" vertical="center"/>
    </xf>
    <xf numFmtId="0" fontId="1" fillId="0" borderId="37" xfId="3" applyFont="1" applyBorder="1" applyAlignment="1">
      <alignment horizontal="center" vertical="center"/>
    </xf>
    <xf numFmtId="0" fontId="1" fillId="0" borderId="45" xfId="3" applyFont="1" applyBorder="1" applyAlignment="1">
      <alignment vertical="center" shrinkToFit="1"/>
    </xf>
    <xf numFmtId="0" fontId="1" fillId="0" borderId="37" xfId="3" applyFont="1" applyBorder="1" applyAlignment="1">
      <alignment vertical="center" shrinkToFit="1"/>
    </xf>
    <xf numFmtId="0" fontId="1" fillId="0" borderId="39" xfId="3" applyFont="1" applyBorder="1" applyAlignment="1">
      <alignment vertical="center" shrinkToFit="1"/>
    </xf>
    <xf numFmtId="0" fontId="17" fillId="0" borderId="0" xfId="3" applyFont="1" applyAlignment="1">
      <alignment horizontal="center" vertical="center"/>
    </xf>
    <xf numFmtId="0" fontId="17" fillId="0" borderId="40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horizontal="center" vertical="center"/>
    </xf>
    <xf numFmtId="0" fontId="17" fillId="0" borderId="44" xfId="3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17" fillId="0" borderId="67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horizontal="center" vertical="center"/>
    </xf>
    <xf numFmtId="0" fontId="17" fillId="0" borderId="68" xfId="3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3" xfId="0" quotePrefix="1" applyFont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4" xfId="0" quotePrefix="1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textRotation="255"/>
    </xf>
    <xf numFmtId="0" fontId="6" fillId="0" borderId="64" xfId="0" applyFont="1" applyBorder="1" applyAlignment="1">
      <alignment horizontal="center" vertical="center" textRotation="255"/>
    </xf>
    <xf numFmtId="0" fontId="6" fillId="0" borderId="66" xfId="0" applyFont="1" applyBorder="1" applyAlignment="1">
      <alignment horizontal="center" vertical="center" textRotation="255"/>
    </xf>
    <xf numFmtId="0" fontId="1" fillId="0" borderId="0" xfId="0" applyFont="1" applyAlignment="1" applyProtection="1">
      <alignment horizont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1" fillId="0" borderId="45" xfId="0" applyFont="1" applyBorder="1" applyAlignment="1" applyProtection="1">
      <alignment horizontal="center" vertical="center"/>
      <protection locked="0"/>
    </xf>
    <xf numFmtId="38" fontId="21" fillId="0" borderId="41" xfId="4" applyFont="1" applyBorder="1" applyAlignment="1" applyProtection="1">
      <alignment horizontal="center" vertical="center"/>
      <protection locked="0"/>
    </xf>
    <xf numFmtId="38" fontId="21" fillId="0" borderId="46" xfId="4" applyFont="1" applyBorder="1" applyAlignment="1" applyProtection="1">
      <alignment horizontal="center" vertical="center"/>
      <protection locked="0"/>
    </xf>
    <xf numFmtId="38" fontId="21" fillId="0" borderId="44" xfId="4" applyFont="1" applyBorder="1" applyAlignment="1" applyProtection="1">
      <alignment horizontal="center" vertical="center"/>
      <protection locked="0"/>
    </xf>
    <xf numFmtId="38" fontId="21" fillId="0" borderId="45" xfId="4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1" fillId="0" borderId="56" xfId="0" applyFont="1" applyBorder="1" applyAlignment="1" applyProtection="1">
      <alignment vertical="center"/>
      <protection locked="0"/>
    </xf>
    <xf numFmtId="0" fontId="1" fillId="0" borderId="44" xfId="0" applyFont="1" applyBorder="1" applyAlignment="1" applyProtection="1">
      <alignment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7" fillId="0" borderId="4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1" fillId="0" borderId="47" xfId="0" applyFont="1" applyBorder="1" applyAlignment="1" applyProtection="1">
      <alignment horizontal="left" vertical="center"/>
      <protection locked="0"/>
    </xf>
    <xf numFmtId="0" fontId="21" fillId="0" borderId="42" xfId="0" applyFont="1" applyBorder="1" applyAlignment="1" applyProtection="1">
      <alignment horizontal="left" vertical="center"/>
      <protection locked="0"/>
    </xf>
    <xf numFmtId="0" fontId="21" fillId="0" borderId="56" xfId="0" applyFont="1" applyBorder="1" applyAlignment="1" applyProtection="1">
      <alignment horizontal="left" vertical="center"/>
      <protection locked="0"/>
    </xf>
    <xf numFmtId="0" fontId="21" fillId="0" borderId="36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38" fontId="17" fillId="0" borderId="0" xfId="4" applyFont="1" applyAlignment="1" applyProtection="1">
      <alignment horizontal="center"/>
      <protection locked="0"/>
    </xf>
    <xf numFmtId="0" fontId="6" fillId="0" borderId="21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6" fillId="0" borderId="65" xfId="0" applyFont="1" applyBorder="1" applyAlignment="1">
      <alignment horizontal="center" vertical="center"/>
    </xf>
    <xf numFmtId="0" fontId="21" fillId="0" borderId="0" xfId="0" applyFont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 vertical="center"/>
      <protection locked="0"/>
    </xf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56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>
      <alignment horizontal="center" vertical="center"/>
    </xf>
    <xf numFmtId="38" fontId="6" fillId="0" borderId="4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1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0" fontId="26" fillId="0" borderId="48" xfId="0" applyFont="1" applyBorder="1" applyAlignment="1">
      <alignment vertical="center"/>
    </xf>
    <xf numFmtId="0" fontId="26" fillId="0" borderId="29" xfId="0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38" fontId="6" fillId="0" borderId="45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56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26" fillId="0" borderId="48" xfId="0" applyFont="1" applyBorder="1" applyAlignment="1">
      <alignment vertical="center" shrinkToFit="1"/>
    </xf>
    <xf numFmtId="0" fontId="26" fillId="0" borderId="29" xfId="0" applyFont="1" applyBorder="1" applyAlignment="1">
      <alignment vertical="center" shrinkToFit="1"/>
    </xf>
    <xf numFmtId="0" fontId="26" fillId="0" borderId="30" xfId="0" applyFont="1" applyBorder="1" applyAlignment="1">
      <alignment vertical="center" shrinkToFit="1"/>
    </xf>
    <xf numFmtId="0" fontId="26" fillId="0" borderId="4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32" fillId="0" borderId="0" xfId="0" applyFont="1" applyAlignment="1" applyProtection="1">
      <alignment horizontal="center"/>
      <protection locked="0"/>
    </xf>
    <xf numFmtId="0" fontId="30" fillId="0" borderId="0" xfId="3" applyFont="1" applyBorder="1" applyAlignment="1">
      <alignment horizontal="center"/>
    </xf>
    <xf numFmtId="0" fontId="6" fillId="0" borderId="46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61" xfId="0" applyFont="1" applyBorder="1" applyAlignment="1" applyProtection="1">
      <alignment horizontal="center" vertical="center"/>
      <protection locked="0"/>
    </xf>
    <xf numFmtId="0" fontId="21" fillId="0" borderId="62" xfId="0" applyFont="1" applyBorder="1" applyAlignment="1" applyProtection="1">
      <alignment horizontal="center" vertical="center"/>
      <protection locked="0"/>
    </xf>
    <xf numFmtId="38" fontId="6" fillId="0" borderId="43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38" fontId="27" fillId="0" borderId="48" xfId="1" applyFont="1" applyBorder="1" applyAlignment="1">
      <alignment horizontal="center" vertical="center"/>
    </xf>
    <xf numFmtId="38" fontId="27" fillId="0" borderId="29" xfId="1" applyFont="1" applyBorder="1" applyAlignment="1">
      <alignment horizontal="center" vertical="center"/>
    </xf>
    <xf numFmtId="38" fontId="27" fillId="0" borderId="30" xfId="1" applyFont="1" applyBorder="1" applyAlignment="1">
      <alignment horizontal="center" vertical="center"/>
    </xf>
    <xf numFmtId="38" fontId="27" fillId="0" borderId="37" xfId="1" applyFont="1" applyBorder="1" applyAlignment="1">
      <alignment horizontal="center" vertical="center"/>
    </xf>
    <xf numFmtId="38" fontId="27" fillId="0" borderId="56" xfId="1" applyFont="1" applyBorder="1" applyAlignment="1">
      <alignment horizontal="center" vertical="center"/>
    </xf>
    <xf numFmtId="38" fontId="27" fillId="0" borderId="45" xfId="1" applyFont="1" applyBorder="1" applyAlignment="1">
      <alignment horizontal="center" vertical="center"/>
    </xf>
    <xf numFmtId="38" fontId="27" fillId="0" borderId="39" xfId="1" applyFont="1" applyBorder="1" applyAlignment="1">
      <alignment horizontal="center" vertical="center"/>
    </xf>
    <xf numFmtId="38" fontId="27" fillId="0" borderId="53" xfId="1" applyFont="1" applyBorder="1" applyAlignment="1">
      <alignment horizontal="center" vertical="center"/>
    </xf>
    <xf numFmtId="38" fontId="27" fillId="0" borderId="54" xfId="1" applyFont="1" applyBorder="1" applyAlignment="1">
      <alignment horizontal="center" vertical="center"/>
    </xf>
    <xf numFmtId="38" fontId="27" fillId="0" borderId="32" xfId="1" applyFont="1" applyBorder="1" applyAlignment="1">
      <alignment horizontal="center" vertical="center"/>
    </xf>
    <xf numFmtId="38" fontId="27" fillId="0" borderId="33" xfId="1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21" fillId="0" borderId="60" xfId="0" applyFont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/>
    <xf numFmtId="0" fontId="1" fillId="0" borderId="29" xfId="0" applyFont="1" applyBorder="1" applyAlignment="1"/>
    <xf numFmtId="0" fontId="1" fillId="0" borderId="49" xfId="0" applyFont="1" applyBorder="1" applyAlignment="1"/>
    <xf numFmtId="0" fontId="1" fillId="0" borderId="4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21" fillId="0" borderId="18" xfId="0" applyFont="1" applyBorder="1" applyAlignment="1">
      <alignment horizontal="center" vertical="center" textRotation="255"/>
    </xf>
    <xf numFmtId="0" fontId="21" fillId="0" borderId="19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textRotation="255"/>
    </xf>
    <xf numFmtId="0" fontId="21" fillId="0" borderId="0" xfId="0" applyFont="1" applyBorder="1" applyAlignment="1">
      <alignment horizontal="center" vertical="center" textRotation="255"/>
    </xf>
    <xf numFmtId="0" fontId="21" fillId="0" borderId="31" xfId="0" applyFont="1" applyBorder="1" applyAlignment="1">
      <alignment horizontal="center" vertical="center" textRotation="255"/>
    </xf>
    <xf numFmtId="0" fontId="21" fillId="0" borderId="32" xfId="0" applyFont="1" applyBorder="1" applyAlignment="1">
      <alignment horizontal="center" vertical="center" textRotation="255"/>
    </xf>
    <xf numFmtId="38" fontId="6" fillId="0" borderId="59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38" fontId="6" fillId="0" borderId="36" xfId="1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6" fillId="0" borderId="5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textRotation="255"/>
    </xf>
    <xf numFmtId="0" fontId="21" fillId="0" borderId="41" xfId="0" applyFont="1" applyBorder="1" applyAlignment="1">
      <alignment horizontal="center" vertical="center" textRotation="255"/>
    </xf>
    <xf numFmtId="0" fontId="21" fillId="0" borderId="27" xfId="0" applyFont="1" applyBorder="1" applyAlignment="1">
      <alignment horizontal="center" vertical="center" textRotation="255"/>
    </xf>
    <xf numFmtId="0" fontId="21" fillId="0" borderId="43" xfId="0" applyFont="1" applyBorder="1" applyAlignment="1">
      <alignment horizontal="center" vertical="center" textRotation="255"/>
    </xf>
    <xf numFmtId="0" fontId="21" fillId="0" borderId="35" xfId="0" applyFont="1" applyBorder="1" applyAlignment="1">
      <alignment horizontal="center" vertical="center" textRotation="255"/>
    </xf>
    <xf numFmtId="0" fontId="21" fillId="0" borderId="44" xfId="0" applyFont="1" applyBorder="1" applyAlignment="1">
      <alignment horizontal="center" vertical="center" textRotation="255"/>
    </xf>
    <xf numFmtId="0" fontId="27" fillId="0" borderId="34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38" fontId="27" fillId="0" borderId="49" xfId="1" applyFont="1" applyBorder="1" applyAlignment="1">
      <alignment horizontal="center" vertical="center"/>
    </xf>
    <xf numFmtId="0" fontId="17" fillId="0" borderId="0" xfId="3" applyFont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horizontal="center"/>
      <protection locked="0"/>
    </xf>
    <xf numFmtId="0" fontId="21" fillId="0" borderId="0" xfId="3" applyFont="1" applyAlignment="1" applyProtection="1">
      <alignment horizontal="right"/>
      <protection locked="0"/>
    </xf>
    <xf numFmtId="38" fontId="17" fillId="0" borderId="0" xfId="3" applyNumberFormat="1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/>
      <protection locked="0"/>
    </xf>
    <xf numFmtId="0" fontId="21" fillId="0" borderId="0" xfId="3" applyFont="1" applyAlignment="1" applyProtection="1">
      <alignment horizontal="left"/>
      <protection locked="0"/>
    </xf>
    <xf numFmtId="0" fontId="1" fillId="0" borderId="0" xfId="3" applyFont="1" applyAlignment="1">
      <alignment horizontal="left" vertical="center"/>
    </xf>
    <xf numFmtId="0" fontId="1" fillId="0" borderId="0" xfId="3" applyFont="1" applyProtection="1">
      <protection locked="0"/>
    </xf>
    <xf numFmtId="0" fontId="1" fillId="0" borderId="0" xfId="3" applyFont="1" applyAlignment="1" applyProtection="1">
      <alignment horizontal="right"/>
      <protection locked="0"/>
    </xf>
    <xf numFmtId="0" fontId="21" fillId="0" borderId="0" xfId="3" applyFont="1" applyAlignment="1" applyProtection="1">
      <alignment horizontal="righ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horizontal="left" vertical="center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0" fontId="1" fillId="0" borderId="0" xfId="3" applyFont="1" applyAlignment="1">
      <alignment vertical="center"/>
    </xf>
    <xf numFmtId="0" fontId="17" fillId="0" borderId="0" xfId="3" applyFont="1" applyAlignment="1" applyProtection="1">
      <alignment horizontal="right" vertical="center"/>
      <protection locked="0"/>
    </xf>
    <xf numFmtId="0" fontId="28" fillId="0" borderId="0" xfId="3" applyFont="1" applyAlignment="1" applyProtection="1">
      <alignment vertical="center"/>
      <protection locked="0"/>
    </xf>
  </cellXfs>
  <cellStyles count="6">
    <cellStyle name="桁区切り" xfId="1" builtinId="6"/>
    <cellStyle name="桁区切り 2" xfId="4" xr:uid="{73F28545-F342-4431-8DAC-EB35DC58E3A3}"/>
    <cellStyle name="通貨" xfId="2" builtinId="7"/>
    <cellStyle name="通貨 2" xfId="5" xr:uid="{AE274A0B-BBE0-447D-BF92-5CF552D455AE}"/>
    <cellStyle name="標準" xfId="0" builtinId="0"/>
    <cellStyle name="標準 2" xfId="3" xr:uid="{D48320CF-A800-4D50-BC70-2368986CCD03}"/>
  </cellStyles>
  <dxfs count="42"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-B"/>
        <family val="1"/>
        <charset val="128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-B"/>
        <family val="1"/>
        <charset val="128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-B"/>
        <family val="1"/>
        <charset val="128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-B"/>
        <family val="1"/>
        <charset val="128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-B"/>
        <family val="1"/>
        <charset val="128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-B"/>
        <family val="1"/>
        <charset val="128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UD デジタル 教科書体 N-B"/>
        <family val="1"/>
        <charset val="128"/>
        <scheme val="none"/>
      </font>
      <fill>
        <patternFill patternType="solid">
          <fgColor theme="1"/>
          <bgColor theme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UD デジタル 教科書体 N-B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name val="UD デジタル 教科書体 N-B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name val="UD デジタル 教科書体 N-B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name val="UD デジタル 教科書体 N-B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name val="UD デジタル 教科書体 N-B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-B"/>
        <family val="1"/>
        <charset val="128"/>
        <scheme val="none"/>
      </font>
      <fill>
        <patternFill patternType="solid">
          <fgColor theme="0" tint="-0.34998626667073579"/>
          <bgColor theme="0" tint="-0.34998626667073579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-B"/>
        <family val="1"/>
        <charset val="128"/>
        <scheme val="none"/>
      </font>
      <fill>
        <patternFill patternType="solid">
          <fgColor theme="0" tint="-0.34998626667073579"/>
          <bgColor theme="0" tint="-0.34998626667073579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UD デジタル 教科書体 N-B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0" tint="-4.9989318521683403E-2"/>
        <name val="UD デジタル 教科書体 N-B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-B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-B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-B"/>
        <family val="1"/>
        <charset val="128"/>
        <scheme val="none"/>
      </font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UD デジタル 教科書体 N-B"/>
        <family val="1"/>
        <charset val="128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UD デジタル 教科書体 N-B"/>
        <family val="1"/>
        <charset val="128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UD デジタル 教科書体 N-B"/>
        <family val="1"/>
        <charset val="128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UD デジタル 教科書体 N-B"/>
        <family val="1"/>
        <charset val="128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UD デジタル 教科書体 N-B"/>
        <family val="1"/>
        <charset val="128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UD デジタル 教科書体 N-B"/>
        <family val="1"/>
        <charset val="128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UD デジタル 教科書体 N-B"/>
        <family val="1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UD デジタル 教科書体 N-B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UD デジタル 教科書体 N-B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UD デジタル 教科書体 N-B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UD デジタル 教科書体 N-B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UD デジタル 教科書体 N-B"/>
        <family val="1"/>
        <charset val="128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39</xdr:row>
      <xdr:rowOff>28575</xdr:rowOff>
    </xdr:from>
    <xdr:to>
      <xdr:col>32</xdr:col>
      <xdr:colOff>0</xdr:colOff>
      <xdr:row>39</xdr:row>
      <xdr:rowOff>180975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D802546-01D4-4BDB-9109-DA2AC406AA91}"/>
            </a:ext>
          </a:extLst>
        </xdr:cNvPr>
        <xdr:cNvSpPr/>
      </xdr:nvSpPr>
      <xdr:spPr>
        <a:xfrm>
          <a:off x="5581650" y="11458575"/>
          <a:ext cx="514350" cy="1524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47625</xdr:colOff>
      <xdr:row>38</xdr:row>
      <xdr:rowOff>28575</xdr:rowOff>
    </xdr:from>
    <xdr:to>
      <xdr:col>31</xdr:col>
      <xdr:colOff>180975</xdr:colOff>
      <xdr:row>38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D4B5804-E45E-4746-AD73-E665523B6E9A}"/>
            </a:ext>
          </a:extLst>
        </xdr:cNvPr>
        <xdr:cNvSpPr/>
      </xdr:nvSpPr>
      <xdr:spPr>
        <a:xfrm>
          <a:off x="5572125" y="11268075"/>
          <a:ext cx="514350" cy="1524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51EF5E-5D51-4AAF-8D7A-E09E2318F9CD}" name="団体データ" displayName="団体データ" ref="A3:I40" headerRowDxfId="41" dataDxfId="40" totalsRowDxfId="39">
  <autoFilter ref="A3:I40" xr:uid="{2ADEE5E3-EFBA-4A60-B5F3-55F7E41357B1}"/>
  <tableColumns count="9">
    <tableColumn id="1" xr3:uid="{23D5F7EF-4C87-43C9-8195-6F5EA677314D}" name="団体NO" totalsRowLabel="集計" dataDxfId="38"/>
    <tableColumn id="2" xr3:uid="{8401321B-533C-4CDC-85AF-422B75952E50}" name="種別" dataDxfId="37"/>
    <tableColumn id="3" xr3:uid="{A1A22BA9-63FC-45CA-9B26-41C4908ECC6F}" name="団体名" dataDxfId="36" totalsRowDxfId="35"/>
    <tableColumn id="4" xr3:uid="{E8F6B012-9346-4928-951E-DEB3915549C8}" name="住所" dataDxfId="34" totalsRowDxfId="33"/>
    <tableColumn id="5" xr3:uid="{D4C1CF0C-6838-489D-BDE9-2C7E2FB54D23}" name="役職名" dataDxfId="32" totalsRowDxfId="31"/>
    <tableColumn id="6" xr3:uid="{05EEE0BF-288C-43F6-BD35-BA6BDA60524F}" name="氏名" dataDxfId="30" totalsRowDxfId="29"/>
    <tableColumn id="7" xr3:uid="{B927440C-07A6-41D3-8199-E5A743FE9E66}" name="連絡先" dataDxfId="28" totalsRowDxfId="27"/>
    <tableColumn id="8" xr3:uid="{F912B3CE-15B7-44AD-8B4B-A6313002C66F}" name="担当役職" dataDxfId="26" totalsRowDxfId="25"/>
    <tableColumn id="9" xr3:uid="{D95AA6D2-F4E9-45E5-B651-1730292E0E3E}" name="担当氏名" totalsRowFunction="count" dataDxfId="24" totalsRowDxfId="23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28269A-B7E6-4743-840F-AF18EBF4057D}" name="テーブル5" displayName="テーブル5" ref="A2:A61" totalsRowShown="0" headerRowDxfId="22" dataDxfId="21">
  <autoFilter ref="A2:A61" xr:uid="{E49DA372-8B2B-4FC2-BB6D-F947E0255657}"/>
  <tableColumns count="1">
    <tableColumn id="1" xr3:uid="{63CDC6E9-783B-42FD-BA57-C41609B643AC}" name="名称" dataDxfId="20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6998E9-6AC4-4FED-BDAD-E5C119CFD240}" name="収入予算" displayName="収入予算" ref="A2:G39" totalsRowShown="0" headerRowDxfId="19" dataDxfId="18">
  <autoFilter ref="A2:G39" xr:uid="{A583967E-3D68-4E87-AD6F-47ED5C4E2829}"/>
  <tableColumns count="7">
    <tableColumn id="1" xr3:uid="{F1A364D4-9DBF-4339-8C42-B7B0FA5F402F}" name="団体NO" dataDxfId="17"/>
    <tableColumn id="2" xr3:uid="{D49A903F-7893-4B5F-A4F2-2BFB39FE26BC}" name="団体名" dataDxfId="16"/>
    <tableColumn id="3" xr3:uid="{AADC08C8-1A45-49A0-AF31-15AC1333CE7A}" name="繰越金" dataDxfId="15" dataCellStyle="桁区切り"/>
    <tableColumn id="4" xr3:uid="{2BD938E2-6D3C-4940-B86C-561F20B7C858}" name="補助金" dataDxfId="14" dataCellStyle="桁区切り"/>
    <tableColumn id="5" xr3:uid="{26815049-CFB0-4666-8DFF-D96CA37E3DB9}" name="参加費" dataDxfId="13" dataCellStyle="桁区切り"/>
    <tableColumn id="6" xr3:uid="{9F3CC063-D03D-41EA-8F19-DF88B0A107F2}" name="雑収入" dataDxfId="12" dataCellStyle="桁区切り"/>
    <tableColumn id="7" xr3:uid="{0246C928-C39A-48E6-9504-3B5F2EACE66E}" name="合計" dataDxfId="11" dataCellStyle="桁区切り">
      <calculatedColumnFormula>SUM(収入予算[[#This Row],[繰越金]:[雑収入]])</calculatedColumnFormula>
    </tableColumn>
  </tableColumns>
  <tableStyleInfo name="TableStyleDark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999D55-3666-4895-AFD1-A4A1B02351D1}" name="テーブル2" displayName="テーブル2" ref="B2:G308" totalsRowShown="0" headerRowDxfId="10" headerRowBorderDxfId="9" tableBorderDxfId="8" totalsRowBorderDxfId="7" headerRowCellStyle="桁区切り">
  <autoFilter ref="B2:G308" xr:uid="{46C4E0B4-A756-4225-9DB1-85D9F7F91D77}"/>
  <tableColumns count="6">
    <tableColumn id="1" xr3:uid="{9D63748C-0CF9-4B37-BFFF-DC681E9002CF}" name="団体NO" dataDxfId="6"/>
    <tableColumn id="2" xr3:uid="{22196BBB-4898-4A0B-9F7C-529CDAC209BA}" name="団体名" dataDxfId="5"/>
    <tableColumn id="3" xr3:uid="{17887997-CA41-4BDC-9949-CEFA95F6343D}" name="活動NO" dataDxfId="4"/>
    <tableColumn id="4" xr3:uid="{EE731C71-2A1C-4B02-861B-95B9A123B15C}" name="項目" dataDxfId="3"/>
    <tableColumn id="5" xr3:uid="{7E171896-A75D-4561-AE73-C2C60CBB291E}" name="金額" dataDxfId="2" dataCellStyle="桁区切り"/>
    <tableColumn id="6" xr3:uid="{2C88EF80-7AEC-4685-AE12-947790A4E838}" name="備考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4207-8D6F-4AC0-B5B3-5F67C72FD2CF}">
  <dimension ref="A3:I40"/>
  <sheetViews>
    <sheetView workbookViewId="0">
      <selection activeCell="B3" sqref="B3"/>
    </sheetView>
  </sheetViews>
  <sheetFormatPr defaultRowHeight="15" x14ac:dyDescent="0.25"/>
  <cols>
    <col min="1" max="1" width="9.25" style="1" bestFit="1" customWidth="1"/>
    <col min="2" max="2" width="7.25" style="1" bestFit="1" customWidth="1"/>
    <col min="3" max="3" width="21.375" style="1" bestFit="1" customWidth="1"/>
    <col min="4" max="4" width="47" style="1" bestFit="1" customWidth="1"/>
    <col min="5" max="5" width="9.125" style="1" bestFit="1" customWidth="1"/>
    <col min="6" max="6" width="13" style="1" bestFit="1" customWidth="1"/>
    <col min="7" max="7" width="15" style="1" bestFit="1" customWidth="1"/>
    <col min="8" max="8" width="11" style="1" bestFit="1" customWidth="1"/>
    <col min="9" max="9" width="13" style="1" bestFit="1" customWidth="1"/>
    <col min="10" max="10" width="9" style="1"/>
    <col min="11" max="11" width="6.125" style="1" bestFit="1" customWidth="1"/>
    <col min="12" max="12" width="18.5" style="1" bestFit="1" customWidth="1"/>
    <col min="13" max="16384" width="9" style="1"/>
  </cols>
  <sheetData>
    <row r="3" spans="1:9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</row>
    <row r="4" spans="1:9" x14ac:dyDescent="0.25">
      <c r="A4" s="1">
        <v>1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16</v>
      </c>
    </row>
    <row r="5" spans="1:9" x14ac:dyDescent="0.25">
      <c r="A5" s="1">
        <v>2</v>
      </c>
      <c r="B5" s="1" t="s">
        <v>17</v>
      </c>
      <c r="C5" s="1" t="s">
        <v>18</v>
      </c>
      <c r="D5" s="1" t="s">
        <v>19</v>
      </c>
      <c r="E5" s="1" t="s">
        <v>12</v>
      </c>
      <c r="F5" s="1" t="s">
        <v>20</v>
      </c>
      <c r="G5" s="1" t="s">
        <v>21</v>
      </c>
      <c r="H5" s="1" t="s">
        <v>12</v>
      </c>
      <c r="I5" s="1" t="s">
        <v>20</v>
      </c>
    </row>
    <row r="6" spans="1:9" x14ac:dyDescent="0.25">
      <c r="A6" s="1">
        <v>3</v>
      </c>
      <c r="B6" s="1" t="s">
        <v>17</v>
      </c>
      <c r="C6" s="1" t="s">
        <v>22</v>
      </c>
      <c r="D6" s="1" t="s">
        <v>23</v>
      </c>
      <c r="E6" s="1" t="s">
        <v>12</v>
      </c>
      <c r="F6" s="1" t="s">
        <v>24</v>
      </c>
      <c r="G6" s="1" t="s">
        <v>25</v>
      </c>
      <c r="H6" s="1" t="s">
        <v>15</v>
      </c>
      <c r="I6" s="1" t="s">
        <v>26</v>
      </c>
    </row>
    <row r="7" spans="1:9" x14ac:dyDescent="0.25">
      <c r="A7" s="1">
        <v>4</v>
      </c>
      <c r="B7" s="1" t="s">
        <v>17</v>
      </c>
      <c r="C7" s="1" t="s">
        <v>27</v>
      </c>
      <c r="D7" s="1" t="s">
        <v>28</v>
      </c>
      <c r="E7" s="1" t="s">
        <v>12</v>
      </c>
      <c r="F7" s="1" t="s">
        <v>29</v>
      </c>
      <c r="G7" s="1" t="s">
        <v>25</v>
      </c>
      <c r="H7" s="1" t="s">
        <v>15</v>
      </c>
      <c r="I7" s="1" t="s">
        <v>26</v>
      </c>
    </row>
    <row r="8" spans="1:9" x14ac:dyDescent="0.25">
      <c r="A8" s="1">
        <v>5</v>
      </c>
      <c r="B8" s="1" t="s">
        <v>17</v>
      </c>
      <c r="C8" s="1" t="s">
        <v>30</v>
      </c>
      <c r="D8" s="1" t="s">
        <v>31</v>
      </c>
      <c r="E8" s="1" t="s">
        <v>12</v>
      </c>
      <c r="F8" s="1" t="s">
        <v>32</v>
      </c>
      <c r="G8" s="1" t="s">
        <v>33</v>
      </c>
      <c r="H8" s="1" t="s">
        <v>34</v>
      </c>
      <c r="I8" s="1" t="s">
        <v>35</v>
      </c>
    </row>
    <row r="9" spans="1:9" x14ac:dyDescent="0.25">
      <c r="A9" s="1">
        <v>6</v>
      </c>
      <c r="B9" s="1" t="s">
        <v>17</v>
      </c>
      <c r="C9" s="1" t="s">
        <v>36</v>
      </c>
      <c r="D9" s="1" t="s">
        <v>37</v>
      </c>
      <c r="E9" s="1" t="s">
        <v>12</v>
      </c>
      <c r="F9" s="1" t="s">
        <v>38</v>
      </c>
      <c r="G9" s="1" t="s">
        <v>39</v>
      </c>
      <c r="H9" s="1" t="s">
        <v>40</v>
      </c>
      <c r="I9" s="1" t="s">
        <v>41</v>
      </c>
    </row>
    <row r="10" spans="1:9" x14ac:dyDescent="0.25">
      <c r="A10" s="1">
        <v>7</v>
      </c>
      <c r="B10" s="1" t="s">
        <v>17</v>
      </c>
      <c r="C10" s="1" t="s">
        <v>42</v>
      </c>
      <c r="D10" s="1" t="s">
        <v>43</v>
      </c>
      <c r="E10" s="1" t="s">
        <v>12</v>
      </c>
      <c r="F10" s="1" t="s">
        <v>44</v>
      </c>
      <c r="G10" s="1" t="s">
        <v>45</v>
      </c>
      <c r="H10" s="1" t="s">
        <v>12</v>
      </c>
      <c r="I10" s="1" t="s">
        <v>44</v>
      </c>
    </row>
    <row r="11" spans="1:9" x14ac:dyDescent="0.25">
      <c r="A11" s="1">
        <v>8</v>
      </c>
      <c r="B11" s="1" t="s">
        <v>9</v>
      </c>
      <c r="C11" s="1" t="s">
        <v>46</v>
      </c>
      <c r="D11" s="1" t="s">
        <v>47</v>
      </c>
      <c r="E11" s="1" t="s">
        <v>12</v>
      </c>
      <c r="F11" s="1" t="s">
        <v>48</v>
      </c>
      <c r="G11" s="1" t="s">
        <v>49</v>
      </c>
      <c r="H11" s="1" t="s">
        <v>12</v>
      </c>
      <c r="I11" s="1" t="s">
        <v>48</v>
      </c>
    </row>
    <row r="12" spans="1:9" x14ac:dyDescent="0.25">
      <c r="A12" s="1">
        <v>9</v>
      </c>
      <c r="B12" s="1" t="s">
        <v>9</v>
      </c>
      <c r="C12" s="1" t="s">
        <v>50</v>
      </c>
      <c r="D12" s="1" t="s">
        <v>51</v>
      </c>
      <c r="E12" s="1" t="s">
        <v>12</v>
      </c>
      <c r="F12" s="1" t="s">
        <v>52</v>
      </c>
      <c r="G12" s="1" t="s">
        <v>53</v>
      </c>
      <c r="H12" s="1" t="s">
        <v>12</v>
      </c>
      <c r="I12" s="1" t="s">
        <v>52</v>
      </c>
    </row>
    <row r="13" spans="1:9" x14ac:dyDescent="0.25">
      <c r="A13" s="1">
        <v>10</v>
      </c>
      <c r="B13" s="1" t="s">
        <v>17</v>
      </c>
      <c r="C13" s="1" t="s">
        <v>54</v>
      </c>
      <c r="D13" s="1" t="s">
        <v>55</v>
      </c>
      <c r="E13" s="1" t="s">
        <v>12</v>
      </c>
      <c r="F13" s="1" t="s">
        <v>56</v>
      </c>
      <c r="G13" s="1" t="s">
        <v>57</v>
      </c>
      <c r="H13" s="1" t="s">
        <v>12</v>
      </c>
      <c r="I13" s="1" t="s">
        <v>56</v>
      </c>
    </row>
    <row r="14" spans="1:9" x14ac:dyDescent="0.25">
      <c r="A14" s="1">
        <v>11</v>
      </c>
      <c r="B14" s="1" t="s">
        <v>17</v>
      </c>
      <c r="C14" s="1" t="s">
        <v>58</v>
      </c>
      <c r="D14" s="1" t="s">
        <v>59</v>
      </c>
      <c r="E14" s="1" t="s">
        <v>12</v>
      </c>
      <c r="F14" s="1" t="s">
        <v>60</v>
      </c>
      <c r="G14" s="1" t="s">
        <v>61</v>
      </c>
      <c r="H14" s="1" t="s">
        <v>12</v>
      </c>
      <c r="I14" s="1" t="s">
        <v>62</v>
      </c>
    </row>
    <row r="15" spans="1:9" x14ac:dyDescent="0.25">
      <c r="A15" s="1">
        <v>12</v>
      </c>
      <c r="B15" s="1" t="s">
        <v>17</v>
      </c>
      <c r="C15" s="1" t="s">
        <v>63</v>
      </c>
      <c r="D15" s="1" t="s">
        <v>64</v>
      </c>
      <c r="E15" s="1" t="s">
        <v>12</v>
      </c>
      <c r="F15" s="1" t="s">
        <v>65</v>
      </c>
      <c r="G15" s="1" t="s">
        <v>66</v>
      </c>
      <c r="H15" s="1" t="s">
        <v>12</v>
      </c>
      <c r="I15" s="1" t="s">
        <v>65</v>
      </c>
    </row>
    <row r="16" spans="1:9" x14ac:dyDescent="0.25">
      <c r="A16" s="1">
        <v>13</v>
      </c>
      <c r="B16" s="1" t="s">
        <v>17</v>
      </c>
      <c r="C16" s="1" t="s">
        <v>67</v>
      </c>
      <c r="D16" s="1" t="s">
        <v>68</v>
      </c>
      <c r="E16" s="1" t="s">
        <v>12</v>
      </c>
      <c r="F16" s="1" t="s">
        <v>69</v>
      </c>
      <c r="G16" s="1" t="s">
        <v>70</v>
      </c>
      <c r="H16" s="1" t="s">
        <v>12</v>
      </c>
      <c r="I16" s="1" t="s">
        <v>71</v>
      </c>
    </row>
    <row r="17" spans="1:9" x14ac:dyDescent="0.25">
      <c r="A17" s="1">
        <v>14</v>
      </c>
      <c r="B17" s="1" t="s">
        <v>17</v>
      </c>
      <c r="C17" s="1" t="s">
        <v>72</v>
      </c>
      <c r="D17" s="1" t="s">
        <v>73</v>
      </c>
      <c r="E17" s="1" t="s">
        <v>12</v>
      </c>
      <c r="F17" s="1" t="s">
        <v>74</v>
      </c>
      <c r="G17" s="1" t="s">
        <v>75</v>
      </c>
      <c r="H17" s="1" t="s">
        <v>12</v>
      </c>
      <c r="I17" s="1" t="s">
        <v>74</v>
      </c>
    </row>
    <row r="18" spans="1:9" x14ac:dyDescent="0.25">
      <c r="A18" s="1">
        <v>15</v>
      </c>
      <c r="B18" s="1" t="s">
        <v>17</v>
      </c>
      <c r="C18" s="1" t="s">
        <v>76</v>
      </c>
      <c r="D18" s="1" t="s">
        <v>51</v>
      </c>
      <c r="E18" s="1" t="s">
        <v>12</v>
      </c>
      <c r="F18" s="1" t="s">
        <v>52</v>
      </c>
      <c r="G18" s="1" t="s">
        <v>53</v>
      </c>
      <c r="H18" s="1" t="s">
        <v>12</v>
      </c>
      <c r="I18" s="1" t="s">
        <v>52</v>
      </c>
    </row>
    <row r="19" spans="1:9" x14ac:dyDescent="0.25">
      <c r="A19" s="1">
        <v>16</v>
      </c>
      <c r="B19" s="1" t="s">
        <v>17</v>
      </c>
      <c r="C19" s="1" t="s">
        <v>77</v>
      </c>
      <c r="D19" s="1" t="s">
        <v>78</v>
      </c>
      <c r="E19" s="1" t="s">
        <v>12</v>
      </c>
      <c r="F19" s="1" t="s">
        <v>79</v>
      </c>
      <c r="G19" s="1" t="s">
        <v>80</v>
      </c>
      <c r="H19" s="1" t="s">
        <v>12</v>
      </c>
      <c r="I19" s="1" t="s">
        <v>79</v>
      </c>
    </row>
    <row r="20" spans="1:9" x14ac:dyDescent="0.25">
      <c r="A20" s="1">
        <v>17</v>
      </c>
      <c r="B20" s="1" t="s">
        <v>17</v>
      </c>
      <c r="C20" s="1" t="s">
        <v>81</v>
      </c>
      <c r="D20" s="1" t="s">
        <v>82</v>
      </c>
      <c r="E20" s="1" t="s">
        <v>12</v>
      </c>
      <c r="F20" s="1" t="s">
        <v>83</v>
      </c>
      <c r="G20" s="1" t="s">
        <v>84</v>
      </c>
      <c r="H20" s="1" t="s">
        <v>12</v>
      </c>
      <c r="I20" s="1" t="s">
        <v>83</v>
      </c>
    </row>
    <row r="21" spans="1:9" x14ac:dyDescent="0.25">
      <c r="A21" s="1">
        <v>18</v>
      </c>
      <c r="B21" s="1" t="s">
        <v>9</v>
      </c>
      <c r="C21" s="1" t="s">
        <v>85</v>
      </c>
      <c r="D21" s="1" t="s">
        <v>86</v>
      </c>
      <c r="E21" s="1" t="s">
        <v>12</v>
      </c>
      <c r="F21" s="1" t="s">
        <v>87</v>
      </c>
      <c r="G21" s="1" t="s">
        <v>88</v>
      </c>
      <c r="H21" s="1" t="s">
        <v>12</v>
      </c>
      <c r="I21" s="1" t="s">
        <v>89</v>
      </c>
    </row>
    <row r="22" spans="1:9" x14ac:dyDescent="0.25">
      <c r="A22" s="1">
        <v>19</v>
      </c>
      <c r="B22" s="1" t="s">
        <v>17</v>
      </c>
      <c r="C22" s="1" t="s">
        <v>90</v>
      </c>
      <c r="D22" s="1" t="s">
        <v>91</v>
      </c>
      <c r="E22" s="1" t="s">
        <v>12</v>
      </c>
      <c r="F22" s="1" t="s">
        <v>87</v>
      </c>
      <c r="G22" s="1" t="s">
        <v>88</v>
      </c>
      <c r="H22" s="1" t="s">
        <v>12</v>
      </c>
      <c r="I22" s="1" t="s">
        <v>89</v>
      </c>
    </row>
    <row r="23" spans="1:9" x14ac:dyDescent="0.25">
      <c r="A23" s="1">
        <v>20</v>
      </c>
      <c r="B23" s="1" t="s">
        <v>17</v>
      </c>
      <c r="C23" s="1" t="s">
        <v>92</v>
      </c>
      <c r="D23" s="1" t="s">
        <v>93</v>
      </c>
      <c r="E23" s="1" t="s">
        <v>12</v>
      </c>
      <c r="F23" s="1" t="s">
        <v>94</v>
      </c>
      <c r="G23" s="1" t="s">
        <v>95</v>
      </c>
      <c r="H23" s="1" t="s">
        <v>40</v>
      </c>
      <c r="I23" s="1" t="s">
        <v>96</v>
      </c>
    </row>
    <row r="24" spans="1:9" x14ac:dyDescent="0.25">
      <c r="A24" s="1">
        <v>21</v>
      </c>
      <c r="B24" s="1" t="s">
        <v>9</v>
      </c>
      <c r="C24" s="1" t="s">
        <v>97</v>
      </c>
      <c r="D24" s="1" t="s">
        <v>98</v>
      </c>
      <c r="E24" s="1" t="s">
        <v>12</v>
      </c>
      <c r="F24" s="1" t="s">
        <v>99</v>
      </c>
      <c r="G24" s="1" t="s">
        <v>100</v>
      </c>
      <c r="H24" s="1" t="s">
        <v>34</v>
      </c>
      <c r="I24" s="1" t="s">
        <v>101</v>
      </c>
    </row>
    <row r="25" spans="1:9" x14ac:dyDescent="0.25">
      <c r="A25" s="1">
        <v>22</v>
      </c>
      <c r="B25" s="1" t="s">
        <v>17</v>
      </c>
      <c r="C25" s="1" t="s">
        <v>102</v>
      </c>
      <c r="D25" s="1" t="s">
        <v>103</v>
      </c>
      <c r="E25" s="1" t="s">
        <v>12</v>
      </c>
      <c r="F25" s="1" t="s">
        <v>104</v>
      </c>
      <c r="G25" s="1" t="s">
        <v>105</v>
      </c>
      <c r="H25" s="1" t="s">
        <v>34</v>
      </c>
      <c r="I25" s="1" t="s">
        <v>106</v>
      </c>
    </row>
    <row r="26" spans="1:9" x14ac:dyDescent="0.25">
      <c r="A26" s="1">
        <v>23</v>
      </c>
      <c r="B26" s="1" t="s">
        <v>17</v>
      </c>
      <c r="C26" s="1" t="s">
        <v>107</v>
      </c>
      <c r="D26" s="1" t="s">
        <v>108</v>
      </c>
      <c r="E26" s="1" t="s">
        <v>12</v>
      </c>
      <c r="F26" s="1" t="s">
        <v>109</v>
      </c>
      <c r="G26" s="1" t="s">
        <v>110</v>
      </c>
      <c r="H26" s="1" t="s">
        <v>12</v>
      </c>
      <c r="I26" s="1" t="s">
        <v>109</v>
      </c>
    </row>
    <row r="27" spans="1:9" x14ac:dyDescent="0.25">
      <c r="A27" s="1">
        <v>24</v>
      </c>
      <c r="B27" s="1" t="s">
        <v>17</v>
      </c>
      <c r="C27" s="1" t="s">
        <v>111</v>
      </c>
      <c r="D27" s="1" t="s">
        <v>112</v>
      </c>
      <c r="E27" s="1" t="s">
        <v>12</v>
      </c>
      <c r="F27" s="1" t="s">
        <v>113</v>
      </c>
      <c r="G27" s="1" t="s">
        <v>114</v>
      </c>
      <c r="H27" s="1" t="s">
        <v>12</v>
      </c>
      <c r="I27" s="1" t="s">
        <v>113</v>
      </c>
    </row>
    <row r="28" spans="1:9" x14ac:dyDescent="0.25">
      <c r="A28" s="1">
        <v>25</v>
      </c>
      <c r="B28" s="1" t="s">
        <v>17</v>
      </c>
      <c r="C28" s="1" t="s">
        <v>115</v>
      </c>
      <c r="D28" s="1" t="s">
        <v>116</v>
      </c>
      <c r="E28" s="1" t="s">
        <v>12</v>
      </c>
      <c r="F28" s="1" t="s">
        <v>117</v>
      </c>
      <c r="G28" s="1" t="s">
        <v>118</v>
      </c>
      <c r="H28" s="1" t="s">
        <v>12</v>
      </c>
      <c r="I28" s="1" t="s">
        <v>117</v>
      </c>
    </row>
    <row r="29" spans="1:9" x14ac:dyDescent="0.25">
      <c r="A29" s="1">
        <v>26</v>
      </c>
      <c r="B29" s="1" t="s">
        <v>9</v>
      </c>
      <c r="C29" s="1" t="s">
        <v>119</v>
      </c>
      <c r="D29" s="1" t="s">
        <v>120</v>
      </c>
      <c r="E29" s="1" t="s">
        <v>12</v>
      </c>
      <c r="F29" s="1" t="s">
        <v>121</v>
      </c>
      <c r="G29" s="1" t="s">
        <v>122</v>
      </c>
      <c r="H29" s="1" t="s">
        <v>12</v>
      </c>
      <c r="I29" s="1" t="s">
        <v>121</v>
      </c>
    </row>
    <row r="30" spans="1:9" x14ac:dyDescent="0.25">
      <c r="A30" s="1">
        <v>27</v>
      </c>
      <c r="B30" s="1" t="s">
        <v>17</v>
      </c>
      <c r="C30" s="1" t="s">
        <v>123</v>
      </c>
      <c r="D30" s="1" t="s">
        <v>124</v>
      </c>
      <c r="E30" s="1" t="s">
        <v>12</v>
      </c>
      <c r="F30" s="1" t="s">
        <v>125</v>
      </c>
      <c r="G30" s="1" t="s">
        <v>126</v>
      </c>
      <c r="H30" s="1" t="s">
        <v>12</v>
      </c>
      <c r="I30" s="1" t="s">
        <v>125</v>
      </c>
    </row>
    <row r="31" spans="1:9" x14ac:dyDescent="0.25">
      <c r="A31" s="1">
        <v>28</v>
      </c>
      <c r="B31" s="1" t="s">
        <v>17</v>
      </c>
      <c r="C31" s="1" t="s">
        <v>127</v>
      </c>
      <c r="D31" s="1" t="s">
        <v>128</v>
      </c>
      <c r="E31" s="1" t="s">
        <v>12</v>
      </c>
      <c r="F31" s="1" t="s">
        <v>129</v>
      </c>
      <c r="G31" s="1" t="s">
        <v>130</v>
      </c>
      <c r="H31" s="1" t="s">
        <v>40</v>
      </c>
      <c r="I31" s="1" t="s">
        <v>131</v>
      </c>
    </row>
    <row r="32" spans="1:9" x14ac:dyDescent="0.25">
      <c r="A32" s="1">
        <v>29</v>
      </c>
      <c r="B32" s="1" t="s">
        <v>17</v>
      </c>
      <c r="C32" s="1" t="s">
        <v>132</v>
      </c>
      <c r="D32" s="1" t="s">
        <v>133</v>
      </c>
      <c r="E32" s="1" t="s">
        <v>12</v>
      </c>
      <c r="F32" s="1" t="s">
        <v>134</v>
      </c>
      <c r="G32" s="1" t="s">
        <v>135</v>
      </c>
      <c r="H32" s="1" t="s">
        <v>12</v>
      </c>
      <c r="I32" s="1" t="s">
        <v>134</v>
      </c>
    </row>
    <row r="33" spans="1:9" x14ac:dyDescent="0.25">
      <c r="A33" s="1">
        <v>30</v>
      </c>
      <c r="B33" s="1" t="s">
        <v>17</v>
      </c>
      <c r="C33" s="1" t="s">
        <v>136</v>
      </c>
      <c r="D33" s="1" t="s">
        <v>137</v>
      </c>
      <c r="E33" s="1" t="s">
        <v>12</v>
      </c>
      <c r="F33" s="1" t="s">
        <v>138</v>
      </c>
      <c r="G33" s="1" t="s">
        <v>139</v>
      </c>
      <c r="H33" s="1" t="s">
        <v>12</v>
      </c>
      <c r="I33" s="1" t="s">
        <v>138</v>
      </c>
    </row>
    <row r="34" spans="1:9" x14ac:dyDescent="0.25">
      <c r="A34" s="1">
        <v>31</v>
      </c>
      <c r="B34" s="1" t="s">
        <v>17</v>
      </c>
      <c r="C34" s="1" t="s">
        <v>140</v>
      </c>
      <c r="D34" s="1" t="s">
        <v>141</v>
      </c>
      <c r="E34" s="1" t="s">
        <v>12</v>
      </c>
      <c r="F34" s="1" t="s">
        <v>142</v>
      </c>
      <c r="G34" s="1" t="s">
        <v>143</v>
      </c>
      <c r="H34" s="1" t="s">
        <v>12</v>
      </c>
      <c r="I34" s="1" t="s">
        <v>142</v>
      </c>
    </row>
    <row r="35" spans="1:9" x14ac:dyDescent="0.25">
      <c r="A35" s="1">
        <v>32</v>
      </c>
      <c r="B35" s="1" t="s">
        <v>17</v>
      </c>
      <c r="C35" s="1" t="s">
        <v>144</v>
      </c>
      <c r="D35" s="1" t="s">
        <v>145</v>
      </c>
      <c r="E35" s="1" t="s">
        <v>12</v>
      </c>
      <c r="F35" s="1" t="s">
        <v>146</v>
      </c>
      <c r="G35" s="1" t="s">
        <v>147</v>
      </c>
      <c r="H35" s="1" t="s">
        <v>12</v>
      </c>
      <c r="I35" s="1" t="s">
        <v>146</v>
      </c>
    </row>
    <row r="36" spans="1:9" x14ac:dyDescent="0.25">
      <c r="A36" s="1">
        <v>33</v>
      </c>
      <c r="B36" s="1" t="s">
        <v>17</v>
      </c>
      <c r="C36" s="1" t="s">
        <v>148</v>
      </c>
      <c r="D36" s="1" t="s">
        <v>149</v>
      </c>
      <c r="E36" s="1" t="s">
        <v>12</v>
      </c>
      <c r="F36" s="1" t="s">
        <v>150</v>
      </c>
      <c r="G36" s="1" t="s">
        <v>151</v>
      </c>
      <c r="H36" s="1" t="s">
        <v>12</v>
      </c>
      <c r="I36" s="1" t="s">
        <v>150</v>
      </c>
    </row>
    <row r="37" spans="1:9" x14ac:dyDescent="0.25">
      <c r="A37" s="1">
        <v>34</v>
      </c>
      <c r="B37" s="1" t="s">
        <v>9</v>
      </c>
      <c r="C37" s="1" t="s">
        <v>152</v>
      </c>
      <c r="D37" s="1" t="s">
        <v>153</v>
      </c>
      <c r="E37" s="1" t="s">
        <v>12</v>
      </c>
      <c r="F37" s="1" t="s">
        <v>154</v>
      </c>
      <c r="G37" s="1" t="s">
        <v>155</v>
      </c>
      <c r="H37" s="1" t="s">
        <v>12</v>
      </c>
      <c r="I37" s="1" t="s">
        <v>154</v>
      </c>
    </row>
    <row r="38" spans="1:9" x14ac:dyDescent="0.25">
      <c r="A38" s="1">
        <v>35</v>
      </c>
      <c r="B38" s="1" t="s">
        <v>17</v>
      </c>
      <c r="C38" s="1" t="s">
        <v>156</v>
      </c>
      <c r="D38" s="1" t="s">
        <v>157</v>
      </c>
      <c r="E38" s="1" t="s">
        <v>12</v>
      </c>
      <c r="F38" s="1" t="s">
        <v>158</v>
      </c>
      <c r="G38" s="1" t="s">
        <v>159</v>
      </c>
      <c r="H38" s="1" t="s">
        <v>34</v>
      </c>
      <c r="I38" s="1" t="s">
        <v>160</v>
      </c>
    </row>
    <row r="39" spans="1:9" x14ac:dyDescent="0.25">
      <c r="A39" s="1">
        <v>36</v>
      </c>
      <c r="B39" s="1" t="s">
        <v>17</v>
      </c>
      <c r="C39" s="1" t="s">
        <v>161</v>
      </c>
      <c r="D39" s="1" t="s">
        <v>153</v>
      </c>
      <c r="E39" s="1" t="s">
        <v>12</v>
      </c>
      <c r="F39" s="1" t="s">
        <v>154</v>
      </c>
      <c r="G39" s="1" t="s">
        <v>155</v>
      </c>
      <c r="H39" s="1" t="s">
        <v>12</v>
      </c>
      <c r="I39" s="1" t="s">
        <v>154</v>
      </c>
    </row>
    <row r="40" spans="1:9" x14ac:dyDescent="0.25">
      <c r="A40" s="1">
        <v>37</v>
      </c>
      <c r="B40" s="1" t="s">
        <v>17</v>
      </c>
      <c r="C40" s="1" t="s">
        <v>162</v>
      </c>
      <c r="D40" s="1" t="s">
        <v>163</v>
      </c>
      <c r="E40" s="1" t="s">
        <v>12</v>
      </c>
      <c r="F40" s="1" t="s">
        <v>164</v>
      </c>
      <c r="G40" s="1" t="s">
        <v>165</v>
      </c>
      <c r="H40" s="1" t="s">
        <v>166</v>
      </c>
      <c r="I40" s="1" t="s">
        <v>167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07EB-10DF-410F-9426-C33AE69CFB9E}">
  <sheetPr>
    <tabColor rgb="FF92D050"/>
  </sheetPr>
  <dimension ref="B2:AM76"/>
  <sheetViews>
    <sheetView zoomScaleNormal="100" workbookViewId="0">
      <selection activeCell="R14" sqref="R14:AF14"/>
    </sheetView>
  </sheetViews>
  <sheetFormatPr defaultColWidth="2.5" defaultRowHeight="15" customHeight="1" x14ac:dyDescent="0.4"/>
  <cols>
    <col min="1" max="16384" width="2.5" style="71"/>
  </cols>
  <sheetData>
    <row r="2" spans="2:39" ht="15" customHeight="1" x14ac:dyDescent="0.4">
      <c r="B2" s="338" t="s">
        <v>362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</row>
    <row r="3" spans="2:39" ht="15" customHeight="1" x14ac:dyDescent="0.4"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</row>
    <row r="4" spans="2:39" ht="15" customHeight="1" x14ac:dyDescent="0.4">
      <c r="B4" s="270" t="s">
        <v>363</v>
      </c>
      <c r="C4" s="270"/>
      <c r="D4" s="270"/>
      <c r="E4" s="270"/>
    </row>
    <row r="5" spans="2:39" ht="15" customHeight="1" thickBot="1" x14ac:dyDescent="0.45">
      <c r="B5" s="290"/>
      <c r="C5" s="290"/>
      <c r="D5" s="290"/>
      <c r="E5" s="290"/>
    </row>
    <row r="6" spans="2:39" ht="15" customHeight="1" x14ac:dyDescent="0.4">
      <c r="B6" s="357" t="s">
        <v>364</v>
      </c>
      <c r="C6" s="339"/>
      <c r="D6" s="339"/>
      <c r="E6" s="339"/>
      <c r="F6" s="339"/>
      <c r="G6" s="339"/>
      <c r="H6" s="358"/>
      <c r="I6" s="275" t="s">
        <v>379</v>
      </c>
      <c r="J6" s="339"/>
      <c r="K6" s="339"/>
      <c r="L6" s="339"/>
      <c r="M6" s="339"/>
      <c r="N6" s="339"/>
      <c r="O6" s="339"/>
      <c r="P6" s="340"/>
      <c r="Q6" s="357" t="s">
        <v>364</v>
      </c>
      <c r="R6" s="339"/>
      <c r="S6" s="339"/>
      <c r="T6" s="339"/>
      <c r="U6" s="339"/>
      <c r="V6" s="339"/>
      <c r="W6" s="358"/>
      <c r="X6" s="275" t="s">
        <v>379</v>
      </c>
      <c r="Y6" s="339"/>
      <c r="Z6" s="339"/>
      <c r="AA6" s="339"/>
      <c r="AB6" s="339"/>
      <c r="AC6" s="339"/>
      <c r="AD6" s="339"/>
      <c r="AE6" s="340"/>
      <c r="AF6" s="339" t="s">
        <v>380</v>
      </c>
      <c r="AG6" s="339"/>
      <c r="AH6" s="339"/>
      <c r="AI6" s="339"/>
      <c r="AJ6" s="339"/>
      <c r="AK6" s="339"/>
      <c r="AL6" s="339"/>
      <c r="AM6" s="340"/>
    </row>
    <row r="7" spans="2:39" ht="22.5" customHeight="1" x14ac:dyDescent="0.4">
      <c r="B7" s="392" t="s">
        <v>382</v>
      </c>
      <c r="C7" s="393"/>
      <c r="D7" s="393"/>
      <c r="E7" s="393"/>
      <c r="F7" s="393"/>
      <c r="G7" s="393"/>
      <c r="H7" s="394"/>
      <c r="I7" s="343" t="e">
        <f>IF(★支出明細!#REF!="","",★支出明細!#REF!)</f>
        <v>#REF!</v>
      </c>
      <c r="J7" s="344"/>
      <c r="K7" s="344"/>
      <c r="L7" s="344"/>
      <c r="M7" s="344"/>
      <c r="N7" s="344"/>
      <c r="O7" s="344"/>
      <c r="P7" s="345"/>
      <c r="Q7" s="344" t="s">
        <v>383</v>
      </c>
      <c r="R7" s="344"/>
      <c r="S7" s="344"/>
      <c r="T7" s="344"/>
      <c r="U7" s="344"/>
      <c r="V7" s="344"/>
      <c r="W7" s="398"/>
      <c r="X7" s="343" t="e">
        <f>IF(★支出明細!#REF!="","",★支出明細!#REF!)</f>
        <v>#REF!</v>
      </c>
      <c r="Y7" s="344"/>
      <c r="Z7" s="344"/>
      <c r="AA7" s="344"/>
      <c r="AB7" s="344"/>
      <c r="AC7" s="344"/>
      <c r="AD7" s="344"/>
      <c r="AE7" s="345"/>
      <c r="AF7" s="350" t="e">
        <f>IF(SUM($I$7,$I$8,$X$7,$X$8)=0,"",SUM($I$7,$I$8,$X$7,$X$8))</f>
        <v>#REF!</v>
      </c>
      <c r="AG7" s="350"/>
      <c r="AH7" s="350"/>
      <c r="AI7" s="350"/>
      <c r="AJ7" s="350"/>
      <c r="AK7" s="350"/>
      <c r="AL7" s="350"/>
      <c r="AM7" s="351"/>
    </row>
    <row r="8" spans="2:39" ht="22.5" customHeight="1" thickBot="1" x14ac:dyDescent="0.45">
      <c r="B8" s="395" t="s">
        <v>381</v>
      </c>
      <c r="C8" s="396"/>
      <c r="D8" s="396"/>
      <c r="E8" s="396"/>
      <c r="F8" s="396"/>
      <c r="G8" s="396"/>
      <c r="H8" s="397"/>
      <c r="I8" s="348" t="e">
        <f>IF(★支出明細!#REF!="","",★支出明細!#REF!)</f>
        <v>#REF!</v>
      </c>
      <c r="J8" s="346"/>
      <c r="K8" s="346"/>
      <c r="L8" s="346"/>
      <c r="M8" s="346"/>
      <c r="N8" s="346"/>
      <c r="O8" s="346"/>
      <c r="P8" s="349"/>
      <c r="Q8" s="346" t="s">
        <v>384</v>
      </c>
      <c r="R8" s="346"/>
      <c r="S8" s="346"/>
      <c r="T8" s="346"/>
      <c r="U8" s="346"/>
      <c r="V8" s="346"/>
      <c r="W8" s="347"/>
      <c r="X8" s="348" t="e">
        <f>IF(★支出明細!#REF!="","",★支出明細!#REF!)</f>
        <v>#REF!</v>
      </c>
      <c r="Y8" s="346"/>
      <c r="Z8" s="346"/>
      <c r="AA8" s="346"/>
      <c r="AB8" s="346"/>
      <c r="AC8" s="346"/>
      <c r="AD8" s="346"/>
      <c r="AE8" s="349"/>
      <c r="AF8" s="352"/>
      <c r="AG8" s="352"/>
      <c r="AH8" s="352"/>
      <c r="AI8" s="352"/>
      <c r="AJ8" s="352"/>
      <c r="AK8" s="352"/>
      <c r="AL8" s="352"/>
      <c r="AM8" s="353"/>
    </row>
    <row r="9" spans="2:39" ht="15" customHeight="1" x14ac:dyDescent="0.4">
      <c r="B9" s="290" t="s">
        <v>365</v>
      </c>
      <c r="C9" s="290"/>
      <c r="D9" s="290"/>
      <c r="E9" s="290"/>
    </row>
    <row r="10" spans="2:39" ht="15" customHeight="1" thickBot="1" x14ac:dyDescent="0.45">
      <c r="B10" s="290"/>
      <c r="C10" s="290"/>
      <c r="D10" s="290"/>
      <c r="E10" s="290"/>
    </row>
    <row r="11" spans="2:39" ht="15" customHeight="1" x14ac:dyDescent="0.25">
      <c r="B11" s="365" t="s">
        <v>377</v>
      </c>
      <c r="C11" s="366"/>
      <c r="D11" s="354" t="s">
        <v>358</v>
      </c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6"/>
      <c r="R11" s="354" t="s">
        <v>366</v>
      </c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6"/>
      <c r="AG11" s="382" t="s">
        <v>306</v>
      </c>
      <c r="AH11" s="382"/>
      <c r="AI11" s="382"/>
      <c r="AJ11" s="382"/>
      <c r="AK11" s="382"/>
      <c r="AL11" s="382"/>
      <c r="AM11" s="383"/>
    </row>
    <row r="12" spans="2:39" ht="30" customHeight="1" x14ac:dyDescent="0.4">
      <c r="B12" s="367"/>
      <c r="C12" s="368"/>
      <c r="D12" s="256">
        <v>1</v>
      </c>
      <c r="E12" s="256"/>
      <c r="F12" s="337" t="str">
        <f>IF(VLOOKUP($D12,★支出明細!$A$4:$M$54,COLUMN(D:D),FALSE)=0,"",VLOOKUP($D12,★支出明細!$A$4:$M$54,COLUMN(D:D),FALSE))</f>
        <v/>
      </c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5"/>
      <c r="R12" s="337" t="str">
        <f>IF(VLOOKUP($D12,★支出明細!$A$4:$M$54,COLUMN(H:H),FALSE)=0,"",VLOOKUP($D12,★支出明細!$A$4:$M$54,COLUMN(H:H),FALSE))</f>
        <v/>
      </c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5"/>
      <c r="AG12" s="341" t="str">
        <f>IF(VLOOKUP($D12,★支出明細!$A$4:$M$54,COLUMN(I:I),FALSE)=0,"",VLOOKUP($D12,★支出明細!$A$4:$M$54,COLUMN(I:I),FALSE))</f>
        <v/>
      </c>
      <c r="AH12" s="341"/>
      <c r="AI12" s="341"/>
      <c r="AJ12" s="341"/>
      <c r="AK12" s="341"/>
      <c r="AL12" s="341"/>
      <c r="AM12" s="342"/>
    </row>
    <row r="13" spans="2:39" ht="30" customHeight="1" x14ac:dyDescent="0.4">
      <c r="B13" s="367"/>
      <c r="C13" s="368"/>
      <c r="D13" s="256">
        <v>2</v>
      </c>
      <c r="E13" s="256"/>
      <c r="F13" s="337" t="str">
        <f>IF(VLOOKUP($D13,★支出明細!$A$4:$M$54,COLUMN(D:D),FALSE)=0,"",VLOOKUP($D13,★支出明細!$A$4:$M$54,COLUMN(D:D),FALSE))</f>
        <v/>
      </c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5"/>
      <c r="R13" s="337" t="str">
        <f>IF(VLOOKUP($D13,★支出明細!$A$4:$M$54,COLUMN(H:H),FALSE)=0,"",VLOOKUP($D13,★支出明細!$A$4:$M$54,COLUMN(H:H),FALSE))</f>
        <v/>
      </c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5"/>
      <c r="AG13" s="341" t="str">
        <f>IF(VLOOKUP($D13,★支出明細!$A$4:$M$54,COLUMN(I:I),FALSE)=0,"",VLOOKUP($D13,★支出明細!$A$4:$M$54,COLUMN(I:I),FALSE))</f>
        <v/>
      </c>
      <c r="AH13" s="341"/>
      <c r="AI13" s="341"/>
      <c r="AJ13" s="341"/>
      <c r="AK13" s="341"/>
      <c r="AL13" s="341"/>
      <c r="AM13" s="342"/>
    </row>
    <row r="14" spans="2:39" ht="30" customHeight="1" x14ac:dyDescent="0.4">
      <c r="B14" s="367"/>
      <c r="C14" s="368"/>
      <c r="D14" s="256">
        <v>3</v>
      </c>
      <c r="E14" s="256"/>
      <c r="F14" s="337" t="str">
        <f>IF(VLOOKUP($D14,★支出明細!$A$4:$M$54,COLUMN(D:D),FALSE)=0,"",VLOOKUP($D14,★支出明細!$A$4:$M$54,COLUMN(D:D),FALSE))</f>
        <v/>
      </c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  <c r="R14" s="337" t="str">
        <f>IF(VLOOKUP($D14,★支出明細!$A$4:$M$54,COLUMN(H:H),FALSE)=0,"",VLOOKUP($D14,★支出明細!$A$4:$M$54,COLUMN(H:H),FALSE))</f>
        <v/>
      </c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5"/>
      <c r="AG14" s="341" t="str">
        <f>IF(VLOOKUP($D14,★支出明細!$A$4:$M$54,COLUMN(I:I),FALSE)=0,"",VLOOKUP($D14,★支出明細!$A$4:$M$54,COLUMN(I:I),FALSE))</f>
        <v/>
      </c>
      <c r="AH14" s="341"/>
      <c r="AI14" s="341"/>
      <c r="AJ14" s="341"/>
      <c r="AK14" s="341"/>
      <c r="AL14" s="341"/>
      <c r="AM14" s="342"/>
    </row>
    <row r="15" spans="2:39" ht="30" customHeight="1" x14ac:dyDescent="0.4">
      <c r="B15" s="367"/>
      <c r="C15" s="368"/>
      <c r="D15" s="256">
        <v>4</v>
      </c>
      <c r="E15" s="256"/>
      <c r="F15" s="337" t="str">
        <f>IF(VLOOKUP($D15,★支出明細!$A$4:$M$54,COLUMN(D:D),FALSE)=0,"",VLOOKUP($D15,★支出明細!$A$4:$M$54,COLUMN(D:D),FALSE))</f>
        <v/>
      </c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  <c r="R15" s="337" t="str">
        <f>IF(VLOOKUP($D15,★支出明細!$A$4:$M$54,COLUMN(H:H),FALSE)=0,"",VLOOKUP($D15,★支出明細!$A$4:$M$54,COLUMN(H:H),FALSE))</f>
        <v/>
      </c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5"/>
      <c r="AG15" s="341" t="str">
        <f>IF(VLOOKUP($D15,★支出明細!$A$4:$M$54,COLUMN(I:I),FALSE)=0,"",VLOOKUP($D15,★支出明細!$A$4:$M$54,COLUMN(I:I),FALSE))</f>
        <v/>
      </c>
      <c r="AH15" s="341"/>
      <c r="AI15" s="341"/>
      <c r="AJ15" s="341"/>
      <c r="AK15" s="341"/>
      <c r="AL15" s="341"/>
      <c r="AM15" s="342"/>
    </row>
    <row r="16" spans="2:39" ht="30" customHeight="1" x14ac:dyDescent="0.4">
      <c r="B16" s="367"/>
      <c r="C16" s="368"/>
      <c r="D16" s="256">
        <v>5</v>
      </c>
      <c r="E16" s="256"/>
      <c r="F16" s="337" t="str">
        <f>IF(VLOOKUP($D16,★支出明細!$A$4:$M$54,COLUMN(D:D),FALSE)=0,"",VLOOKUP($D16,★支出明細!$A$4:$M$54,COLUMN(D:D),FALSE))</f>
        <v/>
      </c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  <c r="R16" s="337" t="str">
        <f>IF(VLOOKUP($D16,★支出明細!$A$4:$M$54,COLUMN(H:H),FALSE)=0,"",VLOOKUP($D16,★支出明細!$A$4:$M$54,COLUMN(H:H),FALSE))</f>
        <v/>
      </c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5"/>
      <c r="AG16" s="341" t="str">
        <f>IF(VLOOKUP($D16,★支出明細!$A$4:$M$54,COLUMN(I:I),FALSE)=0,"",VLOOKUP($D16,★支出明細!$A$4:$M$54,COLUMN(I:I),FALSE))</f>
        <v/>
      </c>
      <c r="AH16" s="341"/>
      <c r="AI16" s="341"/>
      <c r="AJ16" s="341"/>
      <c r="AK16" s="341"/>
      <c r="AL16" s="341"/>
      <c r="AM16" s="342"/>
    </row>
    <row r="17" spans="2:39" ht="30" customHeight="1" x14ac:dyDescent="0.4">
      <c r="B17" s="367"/>
      <c r="C17" s="368"/>
      <c r="D17" s="256">
        <v>6</v>
      </c>
      <c r="E17" s="256"/>
      <c r="F17" s="337" t="str">
        <f>IF(VLOOKUP($D17,★支出明細!$A$4:$M$54,COLUMN(D:D),FALSE)=0,"",VLOOKUP($D17,★支出明細!$A$4:$M$54,COLUMN(D:D),FALSE))</f>
        <v/>
      </c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5"/>
      <c r="R17" s="337" t="str">
        <f>IF(VLOOKUP($D17,★支出明細!$A$4:$M$54,COLUMN(H:H),FALSE)=0,"",VLOOKUP($D17,★支出明細!$A$4:$M$54,COLUMN(H:H),FALSE))</f>
        <v/>
      </c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5"/>
      <c r="AG17" s="341" t="str">
        <f>IF(VLOOKUP($D17,★支出明細!$A$4:$M$54,COLUMN(I:I),FALSE)=0,"",VLOOKUP($D17,★支出明細!$A$4:$M$54,COLUMN(I:I),FALSE))</f>
        <v/>
      </c>
      <c r="AH17" s="341"/>
      <c r="AI17" s="341"/>
      <c r="AJ17" s="341"/>
      <c r="AK17" s="341"/>
      <c r="AL17" s="341"/>
      <c r="AM17" s="342"/>
    </row>
    <row r="18" spans="2:39" ht="30" customHeight="1" x14ac:dyDescent="0.4">
      <c r="B18" s="367"/>
      <c r="C18" s="368"/>
      <c r="D18" s="256">
        <v>7</v>
      </c>
      <c r="E18" s="256"/>
      <c r="F18" s="337" t="str">
        <f>IF(VLOOKUP($D18,★支出明細!$A$4:$M$54,COLUMN(D:D),FALSE)=0,"",VLOOKUP($D18,★支出明細!$A$4:$M$54,COLUMN(D:D),FALSE))</f>
        <v/>
      </c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5"/>
      <c r="R18" s="337" t="str">
        <f>IF(VLOOKUP($D18,★支出明細!$A$4:$M$54,COLUMN(H:H),FALSE)=0,"",VLOOKUP($D18,★支出明細!$A$4:$M$54,COLUMN(H:H),FALSE))</f>
        <v/>
      </c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5"/>
      <c r="AG18" s="341" t="str">
        <f>IF(VLOOKUP($D18,★支出明細!$A$4:$M$54,COLUMN(I:I),FALSE)=0,"",VLOOKUP($D18,★支出明細!$A$4:$M$54,COLUMN(I:I),FALSE))</f>
        <v/>
      </c>
      <c r="AH18" s="341"/>
      <c r="AI18" s="341"/>
      <c r="AJ18" s="341"/>
      <c r="AK18" s="341"/>
      <c r="AL18" s="341"/>
      <c r="AM18" s="342"/>
    </row>
    <row r="19" spans="2:39" ht="30" customHeight="1" x14ac:dyDescent="0.4">
      <c r="B19" s="367"/>
      <c r="C19" s="368"/>
      <c r="D19" s="256">
        <v>8</v>
      </c>
      <c r="E19" s="256"/>
      <c r="F19" s="337" t="str">
        <f>IF(VLOOKUP($D19,★支出明細!$A$4:$M$54,COLUMN(D:D),FALSE)=0,"",VLOOKUP($D19,★支出明細!$A$4:$M$54,COLUMN(D:D),FALSE))</f>
        <v/>
      </c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5"/>
      <c r="R19" s="337" t="str">
        <f>IF(VLOOKUP($D19,★支出明細!$A$4:$M$54,COLUMN(H:H),FALSE)=0,"",VLOOKUP($D19,★支出明細!$A$4:$M$54,COLUMN(H:H),FALSE))</f>
        <v/>
      </c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5"/>
      <c r="AG19" s="341" t="str">
        <f>IF(VLOOKUP($D19,★支出明細!$A$4:$M$54,COLUMN(I:I),FALSE)=0,"",VLOOKUP($D19,★支出明細!$A$4:$M$54,COLUMN(I:I),FALSE))</f>
        <v/>
      </c>
      <c r="AH19" s="341"/>
      <c r="AI19" s="341"/>
      <c r="AJ19" s="341"/>
      <c r="AK19" s="341"/>
      <c r="AL19" s="341"/>
      <c r="AM19" s="342"/>
    </row>
    <row r="20" spans="2:39" ht="30" customHeight="1" x14ac:dyDescent="0.4">
      <c r="B20" s="367"/>
      <c r="C20" s="368"/>
      <c r="D20" s="256">
        <v>9</v>
      </c>
      <c r="E20" s="256"/>
      <c r="F20" s="337" t="str">
        <f>IF(VLOOKUP($D20,★支出明細!$A$4:$M$54,COLUMN(D:D),FALSE)=0,"",VLOOKUP($D20,★支出明細!$A$4:$M$54,COLUMN(D:D),FALSE))</f>
        <v/>
      </c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5"/>
      <c r="R20" s="337" t="str">
        <f>IF(VLOOKUP($D20,★支出明細!$A$4:$M$54,COLUMN(H:H),FALSE)=0,"",VLOOKUP($D20,★支出明細!$A$4:$M$54,COLUMN(H:H),FALSE))</f>
        <v/>
      </c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5"/>
      <c r="AG20" s="341" t="str">
        <f>IF(VLOOKUP($D20,★支出明細!$A$4:$M$54,COLUMN(I:I),FALSE)=0,"",VLOOKUP($D20,★支出明細!$A$4:$M$54,COLUMN(I:I),FALSE))</f>
        <v/>
      </c>
      <c r="AH20" s="341"/>
      <c r="AI20" s="341"/>
      <c r="AJ20" s="341"/>
      <c r="AK20" s="341"/>
      <c r="AL20" s="341"/>
      <c r="AM20" s="342"/>
    </row>
    <row r="21" spans="2:39" ht="30" customHeight="1" x14ac:dyDescent="0.4">
      <c r="B21" s="367"/>
      <c r="C21" s="368"/>
      <c r="D21" s="256">
        <v>10</v>
      </c>
      <c r="E21" s="256"/>
      <c r="F21" s="337" t="str">
        <f>IF(VLOOKUP($D21,★支出明細!$A$4:$M$54,COLUMN(D:D),FALSE)=0,"",VLOOKUP($D21,★支出明細!$A$4:$M$54,COLUMN(D:D),FALSE))</f>
        <v/>
      </c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5"/>
      <c r="R21" s="337" t="str">
        <f>IF(VLOOKUP($D21,★支出明細!$A$4:$M$54,COLUMN(H:H),FALSE)=0,"",VLOOKUP($D21,★支出明細!$A$4:$M$54,COLUMN(H:H),FALSE))</f>
        <v/>
      </c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5"/>
      <c r="AG21" s="341" t="str">
        <f>IF(VLOOKUP($D21,★支出明細!$A$4:$M$54,COLUMN(I:I),FALSE)=0,"",VLOOKUP($D21,★支出明細!$A$4:$M$54,COLUMN(I:I),FALSE))</f>
        <v/>
      </c>
      <c r="AH21" s="341"/>
      <c r="AI21" s="341"/>
      <c r="AJ21" s="341"/>
      <c r="AK21" s="341"/>
      <c r="AL21" s="341"/>
      <c r="AM21" s="342"/>
    </row>
    <row r="22" spans="2:39" ht="30" customHeight="1" x14ac:dyDescent="0.4">
      <c r="B22" s="367"/>
      <c r="C22" s="368"/>
      <c r="D22" s="256">
        <v>11</v>
      </c>
      <c r="E22" s="256"/>
      <c r="F22" s="337" t="str">
        <f>IF(VLOOKUP($D22,★支出明細!$A$4:$M$54,COLUMN(D:D),FALSE)=0,"",VLOOKUP($D22,★支出明細!$A$4:$M$54,COLUMN(D:D),FALSE))</f>
        <v/>
      </c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5"/>
      <c r="R22" s="337" t="str">
        <f>IF(VLOOKUP($D22,★支出明細!$A$4:$M$54,COLUMN(H:H),FALSE)=0,"",VLOOKUP($D22,★支出明細!$A$4:$M$54,COLUMN(H:H),FALSE))</f>
        <v/>
      </c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5"/>
      <c r="AG22" s="341" t="str">
        <f>IF(VLOOKUP($D22,★支出明細!$A$4:$M$54,COLUMN(I:I),FALSE)=0,"",VLOOKUP($D22,★支出明細!$A$4:$M$54,COLUMN(I:I),FALSE))</f>
        <v/>
      </c>
      <c r="AH22" s="341"/>
      <c r="AI22" s="341"/>
      <c r="AJ22" s="341"/>
      <c r="AK22" s="341"/>
      <c r="AL22" s="341"/>
      <c r="AM22" s="342"/>
    </row>
    <row r="23" spans="2:39" ht="30" customHeight="1" x14ac:dyDescent="0.4">
      <c r="B23" s="367"/>
      <c r="C23" s="368"/>
      <c r="D23" s="256">
        <v>12</v>
      </c>
      <c r="E23" s="256"/>
      <c r="F23" s="337" t="str">
        <f>IF(VLOOKUP($D23,★支出明細!$A$4:$M$54,COLUMN(D:D),FALSE)=0,"",VLOOKUP($D23,★支出明細!$A$4:$M$54,COLUMN(D:D),FALSE))</f>
        <v/>
      </c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5"/>
      <c r="R23" s="337" t="str">
        <f>IF(VLOOKUP($D23,★支出明細!$A$4:$M$54,COLUMN(H:H),FALSE)=0,"",VLOOKUP($D23,★支出明細!$A$4:$M$54,COLUMN(H:H),FALSE))</f>
        <v/>
      </c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5"/>
      <c r="AG23" s="341" t="str">
        <f>IF(VLOOKUP($D23,★支出明細!$A$4:$M$54,COLUMN(I:I),FALSE)=0,"",VLOOKUP($D23,★支出明細!$A$4:$M$54,COLUMN(I:I),FALSE))</f>
        <v/>
      </c>
      <c r="AH23" s="341"/>
      <c r="AI23" s="341"/>
      <c r="AJ23" s="341"/>
      <c r="AK23" s="341"/>
      <c r="AL23" s="341"/>
      <c r="AM23" s="342"/>
    </row>
    <row r="24" spans="2:39" ht="30" customHeight="1" x14ac:dyDescent="0.4">
      <c r="B24" s="367"/>
      <c r="C24" s="368"/>
      <c r="D24" s="256">
        <v>13</v>
      </c>
      <c r="E24" s="256"/>
      <c r="F24" s="337" t="str">
        <f>IF(VLOOKUP($D24,★支出明細!$A$4:$M$54,COLUMN(D:D),FALSE)=0,"",VLOOKUP($D24,★支出明細!$A$4:$M$54,COLUMN(D:D),FALSE))</f>
        <v/>
      </c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5"/>
      <c r="R24" s="337" t="str">
        <f>IF(VLOOKUP($D24,★支出明細!$A$4:$M$54,COLUMN(H:H),FALSE)=0,"",VLOOKUP($D24,★支出明細!$A$4:$M$54,COLUMN(H:H),FALSE))</f>
        <v/>
      </c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5"/>
      <c r="AG24" s="341" t="str">
        <f>IF(VLOOKUP($D24,★支出明細!$A$4:$M$54,COLUMN(I:I),FALSE)=0,"",VLOOKUP($D24,★支出明細!$A$4:$M$54,COLUMN(I:I),FALSE))</f>
        <v/>
      </c>
      <c r="AH24" s="341"/>
      <c r="AI24" s="341"/>
      <c r="AJ24" s="341"/>
      <c r="AK24" s="341"/>
      <c r="AL24" s="341"/>
      <c r="AM24" s="342"/>
    </row>
    <row r="25" spans="2:39" ht="30" customHeight="1" x14ac:dyDescent="0.4">
      <c r="B25" s="367"/>
      <c r="C25" s="368"/>
      <c r="D25" s="256">
        <v>14</v>
      </c>
      <c r="E25" s="256"/>
      <c r="F25" s="337" t="str">
        <f>IF(VLOOKUP($D25,★支出明細!$A$4:$M$54,COLUMN(D:D),FALSE)=0,"",VLOOKUP($D25,★支出明細!$A$4:$M$54,COLUMN(D:D),FALSE))</f>
        <v/>
      </c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5"/>
      <c r="R25" s="337" t="str">
        <f>IF(VLOOKUP($D25,★支出明細!$A$4:$M$54,COLUMN(H:H),FALSE)=0,"",VLOOKUP($D25,★支出明細!$A$4:$M$54,COLUMN(H:H),FALSE))</f>
        <v/>
      </c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5"/>
      <c r="AG25" s="341" t="str">
        <f>IF(VLOOKUP($D25,★支出明細!$A$4:$M$54,COLUMN(I:I),FALSE)=0,"",VLOOKUP($D25,★支出明細!$A$4:$M$54,COLUMN(I:I),FALSE))</f>
        <v/>
      </c>
      <c r="AH25" s="341"/>
      <c r="AI25" s="341"/>
      <c r="AJ25" s="341"/>
      <c r="AK25" s="341"/>
      <c r="AL25" s="341"/>
      <c r="AM25" s="342"/>
    </row>
    <row r="26" spans="2:39" ht="30" customHeight="1" x14ac:dyDescent="0.4">
      <c r="B26" s="367"/>
      <c r="C26" s="368"/>
      <c r="D26" s="256">
        <v>15</v>
      </c>
      <c r="E26" s="256"/>
      <c r="F26" s="337" t="str">
        <f>IF(VLOOKUP($D26,★支出明細!$A$4:$M$54,COLUMN(D:D),FALSE)=0,"",VLOOKUP($D26,★支出明細!$A$4:$M$54,COLUMN(D:D),FALSE))</f>
        <v/>
      </c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5"/>
      <c r="R26" s="337" t="str">
        <f>IF(VLOOKUP($D26,★支出明細!$A$4:$M$54,COLUMN(H:H),FALSE)=0,"",VLOOKUP($D26,★支出明細!$A$4:$M$54,COLUMN(H:H),FALSE))</f>
        <v/>
      </c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5"/>
      <c r="AG26" s="341" t="str">
        <f>IF(VLOOKUP($D26,★支出明細!$A$4:$M$54,COLUMN(I:I),FALSE)=0,"",VLOOKUP($D26,★支出明細!$A$4:$M$54,COLUMN(I:I),FALSE))</f>
        <v/>
      </c>
      <c r="AH26" s="341"/>
      <c r="AI26" s="341"/>
      <c r="AJ26" s="341"/>
      <c r="AK26" s="341"/>
      <c r="AL26" s="341"/>
      <c r="AM26" s="342"/>
    </row>
    <row r="27" spans="2:39" ht="30" customHeight="1" x14ac:dyDescent="0.4">
      <c r="B27" s="367"/>
      <c r="C27" s="368"/>
      <c r="D27" s="256">
        <v>16</v>
      </c>
      <c r="E27" s="256"/>
      <c r="F27" s="337" t="str">
        <f>IF(VLOOKUP($D27,★支出明細!$A$4:$M$54,COLUMN(D:D),FALSE)=0,"",VLOOKUP($D27,★支出明細!$A$4:$M$54,COLUMN(D:D),FALSE))</f>
        <v/>
      </c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5"/>
      <c r="R27" s="337" t="str">
        <f>IF(VLOOKUP($D27,★支出明細!$A$4:$M$54,COLUMN(H:H),FALSE)=0,"",VLOOKUP($D27,★支出明細!$A$4:$M$54,COLUMN(H:H),FALSE))</f>
        <v/>
      </c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5"/>
      <c r="AG27" s="341" t="str">
        <f>IF(VLOOKUP($D27,★支出明細!$A$4:$M$54,COLUMN(I:I),FALSE)=0,"",VLOOKUP($D27,★支出明細!$A$4:$M$54,COLUMN(I:I),FALSE))</f>
        <v/>
      </c>
      <c r="AH27" s="341"/>
      <c r="AI27" s="341"/>
      <c r="AJ27" s="341"/>
      <c r="AK27" s="341"/>
      <c r="AL27" s="341"/>
      <c r="AM27" s="342"/>
    </row>
    <row r="28" spans="2:39" ht="30" customHeight="1" x14ac:dyDescent="0.4">
      <c r="B28" s="367"/>
      <c r="C28" s="368"/>
      <c r="D28" s="256">
        <v>17</v>
      </c>
      <c r="E28" s="256"/>
      <c r="F28" s="337" t="str">
        <f>IF(VLOOKUP($D28,★支出明細!$A$4:$M$54,COLUMN(D:D),FALSE)=0,"",VLOOKUP($D28,★支出明細!$A$4:$M$54,COLUMN(D:D),FALSE))</f>
        <v/>
      </c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5"/>
      <c r="R28" s="337" t="str">
        <f>IF(VLOOKUP($D28,★支出明細!$A$4:$M$54,COLUMN(H:H),FALSE)=0,"",VLOOKUP($D28,★支出明細!$A$4:$M$54,COLUMN(H:H),FALSE))</f>
        <v/>
      </c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5"/>
      <c r="AG28" s="341" t="str">
        <f>IF(VLOOKUP($D28,★支出明細!$A$4:$M$54,COLUMN(I:I),FALSE)=0,"",VLOOKUP($D28,★支出明細!$A$4:$M$54,COLUMN(I:I),FALSE))</f>
        <v/>
      </c>
      <c r="AH28" s="341"/>
      <c r="AI28" s="341"/>
      <c r="AJ28" s="341"/>
      <c r="AK28" s="341"/>
      <c r="AL28" s="341"/>
      <c r="AM28" s="342"/>
    </row>
    <row r="29" spans="2:39" ht="30" customHeight="1" x14ac:dyDescent="0.4">
      <c r="B29" s="367"/>
      <c r="C29" s="368"/>
      <c r="D29" s="256">
        <v>18</v>
      </c>
      <c r="E29" s="256"/>
      <c r="F29" s="337" t="str">
        <f>IF(VLOOKUP($D29,★支出明細!$A$4:$M$54,COLUMN(D:D),FALSE)=0,"",VLOOKUP($D29,★支出明細!$A$4:$M$54,COLUMN(D:D),FALSE))</f>
        <v/>
      </c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5"/>
      <c r="R29" s="337" t="str">
        <f>IF(VLOOKUP($D29,★支出明細!$A$4:$M$54,COLUMN(H:H),FALSE)=0,"",VLOOKUP($D29,★支出明細!$A$4:$M$54,COLUMN(H:H),FALSE))</f>
        <v/>
      </c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5"/>
      <c r="AG29" s="341" t="str">
        <f>IF(VLOOKUP($D29,★支出明細!$A$4:$M$54,COLUMN(I:I),FALSE)=0,"",VLOOKUP($D29,★支出明細!$A$4:$M$54,COLUMN(I:I),FALSE))</f>
        <v/>
      </c>
      <c r="AH29" s="341"/>
      <c r="AI29" s="341"/>
      <c r="AJ29" s="341"/>
      <c r="AK29" s="341"/>
      <c r="AL29" s="341"/>
      <c r="AM29" s="342"/>
    </row>
    <row r="30" spans="2:39" ht="30" customHeight="1" x14ac:dyDescent="0.4">
      <c r="B30" s="367"/>
      <c r="C30" s="368"/>
      <c r="D30" s="256">
        <v>19</v>
      </c>
      <c r="E30" s="256"/>
      <c r="F30" s="337" t="str">
        <f>IF(VLOOKUP($D30,★支出明細!$A$4:$M$54,COLUMN(D:D),FALSE)=0,"",VLOOKUP($D30,★支出明細!$A$4:$M$54,COLUMN(D:D),FALSE))</f>
        <v/>
      </c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5"/>
      <c r="R30" s="337" t="str">
        <f>IF(VLOOKUP($D30,★支出明細!$A$4:$M$54,COLUMN(H:H),FALSE)=0,"",VLOOKUP($D30,★支出明細!$A$4:$M$54,COLUMN(H:H),FALSE))</f>
        <v/>
      </c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5"/>
      <c r="AG30" s="341" t="str">
        <f>IF(VLOOKUP($D30,★支出明細!$A$4:$M$54,COLUMN(I:I),FALSE)=0,"",VLOOKUP($D30,★支出明細!$A$4:$M$54,COLUMN(I:I),FALSE))</f>
        <v/>
      </c>
      <c r="AH30" s="341"/>
      <c r="AI30" s="341"/>
      <c r="AJ30" s="341"/>
      <c r="AK30" s="341"/>
      <c r="AL30" s="341"/>
      <c r="AM30" s="342"/>
    </row>
    <row r="31" spans="2:39" ht="30" customHeight="1" thickBot="1" x14ac:dyDescent="0.45">
      <c r="B31" s="369"/>
      <c r="C31" s="370"/>
      <c r="D31" s="384">
        <v>20</v>
      </c>
      <c r="E31" s="384"/>
      <c r="F31" s="385" t="str">
        <f>IF(VLOOKUP($D31,★支出明細!$A$4:$M$54,COLUMN(D:D),FALSE)=0,"",VLOOKUP($D31,★支出明細!$A$4:$M$54,COLUMN(D:D),FALSE))</f>
        <v/>
      </c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36"/>
      <c r="R31" s="385" t="str">
        <f>IF(VLOOKUP($D31,★支出明細!$A$4:$M$54,COLUMN(H:H),FALSE)=0,"",VLOOKUP($D31,★支出明細!$A$4:$M$54,COLUMN(H:H),FALSE))</f>
        <v/>
      </c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36"/>
      <c r="AG31" s="319" t="str">
        <f>IF(VLOOKUP($D31,★支出明細!$A$4:$M$54,COLUMN(I:I),FALSE)=0,"",VLOOKUP($D31,★支出明細!$A$4:$M$54,COLUMN(I:I),FALSE))</f>
        <v/>
      </c>
      <c r="AH31" s="319"/>
      <c r="AI31" s="319"/>
      <c r="AJ31" s="319"/>
      <c r="AK31" s="319"/>
      <c r="AL31" s="319"/>
      <c r="AM31" s="380"/>
    </row>
    <row r="32" spans="2:39" ht="15" customHeight="1" x14ac:dyDescent="0.4">
      <c r="V32" s="373" t="s">
        <v>367</v>
      </c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1" t="str">
        <f>IF(SUM($AG$12:$AM$31,$AG$47:$AM$76)=0,"",SUM($AG$12:$AM$31,$AG$47:$AM$76))</f>
        <v/>
      </c>
      <c r="AH32" s="371"/>
      <c r="AI32" s="371"/>
      <c r="AJ32" s="371"/>
      <c r="AK32" s="371"/>
      <c r="AL32" s="371"/>
      <c r="AM32" s="372"/>
    </row>
    <row r="33" spans="2:39" ht="15" customHeight="1" x14ac:dyDescent="0.4">
      <c r="V33" s="375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341"/>
      <c r="AH33" s="341"/>
      <c r="AI33" s="341"/>
      <c r="AJ33" s="341"/>
      <c r="AK33" s="341"/>
      <c r="AL33" s="341"/>
      <c r="AM33" s="342"/>
    </row>
    <row r="34" spans="2:39" ht="15" customHeight="1" x14ac:dyDescent="0.4">
      <c r="V34" s="376" t="s">
        <v>368</v>
      </c>
      <c r="W34" s="377"/>
      <c r="X34" s="377"/>
      <c r="Y34" s="377"/>
      <c r="Z34" s="377"/>
      <c r="AA34" s="377"/>
      <c r="AB34" s="377"/>
      <c r="AC34" s="377"/>
      <c r="AD34" s="377"/>
      <c r="AE34" s="377"/>
      <c r="AF34" s="377"/>
      <c r="AG34" s="341" t="e">
        <f>IF($AF$7="",$AG$32,IF($AG$32="",$AF$7,$AF$7-$AG$32))</f>
        <v>#REF!</v>
      </c>
      <c r="AH34" s="341"/>
      <c r="AI34" s="341"/>
      <c r="AJ34" s="341"/>
      <c r="AK34" s="341"/>
      <c r="AL34" s="341"/>
      <c r="AM34" s="342"/>
    </row>
    <row r="35" spans="2:39" ht="15" customHeight="1" x14ac:dyDescent="0.4">
      <c r="V35" s="376"/>
      <c r="W35" s="377"/>
      <c r="X35" s="377"/>
      <c r="Y35" s="377"/>
      <c r="Z35" s="377"/>
      <c r="AA35" s="377"/>
      <c r="AB35" s="377"/>
      <c r="AC35" s="377"/>
      <c r="AD35" s="377"/>
      <c r="AE35" s="377"/>
      <c r="AF35" s="377"/>
      <c r="AG35" s="341"/>
      <c r="AH35" s="341"/>
      <c r="AI35" s="341"/>
      <c r="AJ35" s="341"/>
      <c r="AK35" s="341"/>
      <c r="AL35" s="341"/>
      <c r="AM35" s="342"/>
    </row>
    <row r="36" spans="2:39" ht="15" customHeight="1" x14ac:dyDescent="0.4">
      <c r="V36" s="376"/>
      <c r="W36" s="377"/>
      <c r="X36" s="377"/>
      <c r="Y36" s="377"/>
      <c r="Z36" s="377"/>
      <c r="AA36" s="377"/>
      <c r="AB36" s="377"/>
      <c r="AC36" s="377"/>
      <c r="AD36" s="377"/>
      <c r="AE36" s="377"/>
      <c r="AF36" s="377"/>
      <c r="AG36" s="341"/>
      <c r="AH36" s="341"/>
      <c r="AI36" s="341"/>
      <c r="AJ36" s="341"/>
      <c r="AK36" s="341"/>
      <c r="AL36" s="341"/>
      <c r="AM36" s="342"/>
    </row>
    <row r="37" spans="2:39" ht="15" customHeight="1" thickBot="1" x14ac:dyDescent="0.45">
      <c r="V37" s="378"/>
      <c r="W37" s="379"/>
      <c r="X37" s="379"/>
      <c r="Y37" s="379"/>
      <c r="Z37" s="379"/>
      <c r="AA37" s="379"/>
      <c r="AB37" s="379"/>
      <c r="AC37" s="379"/>
      <c r="AD37" s="379"/>
      <c r="AE37" s="379"/>
      <c r="AF37" s="379"/>
      <c r="AG37" s="319"/>
      <c r="AH37" s="319"/>
      <c r="AI37" s="319"/>
      <c r="AJ37" s="319"/>
      <c r="AK37" s="319"/>
      <c r="AL37" s="319"/>
      <c r="AM37" s="380"/>
    </row>
    <row r="38" spans="2:39" ht="15" customHeight="1" x14ac:dyDescent="0.4">
      <c r="B38" s="1" t="s">
        <v>369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</row>
    <row r="39" spans="2:39" ht="15" customHeight="1" x14ac:dyDescent="0.25">
      <c r="B39" s="359" t="s">
        <v>370</v>
      </c>
      <c r="C39" s="360"/>
      <c r="D39" s="360"/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  <c r="AA39" s="360"/>
      <c r="AB39" s="360"/>
      <c r="AC39" s="360"/>
      <c r="AD39" s="360"/>
      <c r="AE39" s="360"/>
      <c r="AF39" s="361"/>
      <c r="AG39" s="381" t="s">
        <v>371</v>
      </c>
      <c r="AH39" s="381"/>
      <c r="AI39" s="381"/>
      <c r="AJ39" s="381" t="s">
        <v>372</v>
      </c>
      <c r="AK39" s="381"/>
      <c r="AL39" s="381"/>
    </row>
    <row r="40" spans="2:39" ht="15" customHeight="1" x14ac:dyDescent="0.25">
      <c r="B40" s="359" t="s">
        <v>373</v>
      </c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0"/>
      <c r="U40" s="360"/>
      <c r="V40" s="360"/>
      <c r="W40" s="360"/>
      <c r="X40" s="360"/>
      <c r="Y40" s="360"/>
      <c r="Z40" s="360"/>
      <c r="AA40" s="360"/>
      <c r="AB40" s="360"/>
      <c r="AC40" s="360"/>
      <c r="AD40" s="360"/>
      <c r="AE40" s="360"/>
      <c r="AF40" s="361"/>
      <c r="AG40" s="362" t="s">
        <v>371</v>
      </c>
      <c r="AH40" s="363"/>
      <c r="AI40" s="364"/>
      <c r="AJ40" s="362" t="s">
        <v>372</v>
      </c>
      <c r="AK40" s="363"/>
      <c r="AL40" s="364"/>
    </row>
    <row r="41" spans="2:39" ht="15" customHeight="1" x14ac:dyDescent="0.25">
      <c r="B41" s="1" t="s">
        <v>374</v>
      </c>
      <c r="C41" s="1" t="s">
        <v>375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2:39" ht="15" customHeight="1" x14ac:dyDescent="0.25">
      <c r="B42" s="1"/>
      <c r="C42" s="1" t="s">
        <v>376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4" spans="2:39" ht="15" customHeight="1" x14ac:dyDescent="0.4">
      <c r="B44" s="290" t="s">
        <v>365</v>
      </c>
      <c r="C44" s="290"/>
      <c r="D44" s="290"/>
      <c r="E44" s="290"/>
    </row>
    <row r="45" spans="2:39" ht="15" customHeight="1" thickBot="1" x14ac:dyDescent="0.45">
      <c r="B45" s="290"/>
      <c r="C45" s="290"/>
      <c r="D45" s="290"/>
      <c r="E45" s="290"/>
    </row>
    <row r="46" spans="2:39" ht="15" customHeight="1" x14ac:dyDescent="0.25">
      <c r="B46" s="386" t="s">
        <v>378</v>
      </c>
      <c r="C46" s="387"/>
      <c r="D46" s="354" t="s">
        <v>358</v>
      </c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6"/>
      <c r="R46" s="354" t="s">
        <v>366</v>
      </c>
      <c r="S46" s="355"/>
      <c r="T46" s="355"/>
      <c r="U46" s="355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  <c r="AF46" s="356"/>
      <c r="AG46" s="382" t="s">
        <v>306</v>
      </c>
      <c r="AH46" s="382"/>
      <c r="AI46" s="382"/>
      <c r="AJ46" s="382"/>
      <c r="AK46" s="382"/>
      <c r="AL46" s="382"/>
      <c r="AM46" s="383"/>
    </row>
    <row r="47" spans="2:39" ht="30" customHeight="1" x14ac:dyDescent="0.4">
      <c r="B47" s="388"/>
      <c r="C47" s="389"/>
      <c r="D47" s="256">
        <v>21</v>
      </c>
      <c r="E47" s="256"/>
      <c r="F47" s="337" t="str">
        <f>IF(VLOOKUP($D47,★支出明細!$A$4:$M$54,COLUMN(D:D),FALSE)=0,"",VLOOKUP($D47,★支出明細!$A$4:$M$54,COLUMN(D:D),FALSE))</f>
        <v/>
      </c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5"/>
      <c r="R47" s="337" t="str">
        <f>IF(VLOOKUP($D47,★支出明細!$A$4:$M$54,COLUMN(H:H),FALSE)=0,"",VLOOKUP($D47,★支出明細!$A$4:$M$54,COLUMN(H:H),FALSE))</f>
        <v/>
      </c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5"/>
      <c r="AG47" s="341" t="str">
        <f>IF(VLOOKUP($D47,★支出明細!$A$4:$M$54,COLUMN(I:I),FALSE)=0,"",VLOOKUP($D47,★支出明細!$A$4:$M$54,COLUMN(I:I),FALSE))</f>
        <v/>
      </c>
      <c r="AH47" s="341"/>
      <c r="AI47" s="341"/>
      <c r="AJ47" s="341"/>
      <c r="AK47" s="341"/>
      <c r="AL47" s="341"/>
      <c r="AM47" s="342"/>
    </row>
    <row r="48" spans="2:39" ht="30" customHeight="1" x14ac:dyDescent="0.4">
      <c r="B48" s="388"/>
      <c r="C48" s="389"/>
      <c r="D48" s="256">
        <v>22</v>
      </c>
      <c r="E48" s="256"/>
      <c r="F48" s="337" t="str">
        <f>IF(VLOOKUP($D48,★支出明細!$A$4:$M$54,COLUMN(D:D),FALSE)=0,"",VLOOKUP($D48,★支出明細!$A$4:$M$54,COLUMN(D:D),FALSE))</f>
        <v/>
      </c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5"/>
      <c r="R48" s="337" t="str">
        <f>IF(VLOOKUP($D48,★支出明細!$A$4:$M$54,COLUMN(H:H),FALSE)=0,"",VLOOKUP($D48,★支出明細!$A$4:$M$54,COLUMN(H:H),FALSE))</f>
        <v/>
      </c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5"/>
      <c r="AG48" s="341" t="str">
        <f>IF(VLOOKUP($D48,★支出明細!$A$4:$M$54,COLUMN(I:I),FALSE)=0,"",VLOOKUP($D48,★支出明細!$A$4:$M$54,COLUMN(I:I),FALSE))</f>
        <v/>
      </c>
      <c r="AH48" s="341"/>
      <c r="AI48" s="341"/>
      <c r="AJ48" s="341"/>
      <c r="AK48" s="341"/>
      <c r="AL48" s="341"/>
      <c r="AM48" s="342"/>
    </row>
    <row r="49" spans="2:39" ht="30" customHeight="1" x14ac:dyDescent="0.4">
      <c r="B49" s="388"/>
      <c r="C49" s="389"/>
      <c r="D49" s="256">
        <v>23</v>
      </c>
      <c r="E49" s="256"/>
      <c r="F49" s="337" t="str">
        <f>IF(VLOOKUP($D49,★支出明細!$A$4:$M$54,COLUMN(D:D),FALSE)=0,"",VLOOKUP($D49,★支出明細!$A$4:$M$54,COLUMN(D:D),FALSE))</f>
        <v/>
      </c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5"/>
      <c r="R49" s="337" t="str">
        <f>IF(VLOOKUP($D49,★支出明細!$A$4:$M$54,COLUMN(H:H),FALSE)=0,"",VLOOKUP($D49,★支出明細!$A$4:$M$54,COLUMN(H:H),FALSE))</f>
        <v/>
      </c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5"/>
      <c r="AG49" s="341" t="str">
        <f>IF(VLOOKUP($D49,★支出明細!$A$4:$M$54,COLUMN(I:I),FALSE)=0,"",VLOOKUP($D49,★支出明細!$A$4:$M$54,COLUMN(I:I),FALSE))</f>
        <v/>
      </c>
      <c r="AH49" s="341"/>
      <c r="AI49" s="341"/>
      <c r="AJ49" s="341"/>
      <c r="AK49" s="341"/>
      <c r="AL49" s="341"/>
      <c r="AM49" s="342"/>
    </row>
    <row r="50" spans="2:39" ht="30" customHeight="1" x14ac:dyDescent="0.4">
      <c r="B50" s="388"/>
      <c r="C50" s="389"/>
      <c r="D50" s="256">
        <v>24</v>
      </c>
      <c r="E50" s="256"/>
      <c r="F50" s="337" t="str">
        <f>IF(VLOOKUP($D50,★支出明細!$A$4:$M$54,COLUMN(D:D),FALSE)=0,"",VLOOKUP($D50,★支出明細!$A$4:$M$54,COLUMN(D:D),FALSE))</f>
        <v/>
      </c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5"/>
      <c r="R50" s="337" t="str">
        <f>IF(VLOOKUP($D50,★支出明細!$A$4:$M$54,COLUMN(H:H),FALSE)=0,"",VLOOKUP($D50,★支出明細!$A$4:$M$54,COLUMN(H:H),FALSE))</f>
        <v/>
      </c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5"/>
      <c r="AG50" s="341" t="str">
        <f>IF(VLOOKUP($D50,★支出明細!$A$4:$M$54,COLUMN(I:I),FALSE)=0,"",VLOOKUP($D50,★支出明細!$A$4:$M$54,COLUMN(I:I),FALSE))</f>
        <v/>
      </c>
      <c r="AH50" s="341"/>
      <c r="AI50" s="341"/>
      <c r="AJ50" s="341"/>
      <c r="AK50" s="341"/>
      <c r="AL50" s="341"/>
      <c r="AM50" s="342"/>
    </row>
    <row r="51" spans="2:39" ht="30" customHeight="1" x14ac:dyDescent="0.4">
      <c r="B51" s="388"/>
      <c r="C51" s="389"/>
      <c r="D51" s="256">
        <v>25</v>
      </c>
      <c r="E51" s="256"/>
      <c r="F51" s="337" t="str">
        <f>IF(VLOOKUP($D51,★支出明細!$A$4:$M$54,COLUMN(D:D),FALSE)=0,"",VLOOKUP($D51,★支出明細!$A$4:$M$54,COLUMN(D:D),FALSE))</f>
        <v/>
      </c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5"/>
      <c r="R51" s="337" t="str">
        <f>IF(VLOOKUP($D51,★支出明細!$A$4:$M$54,COLUMN(H:H),FALSE)=0,"",VLOOKUP($D51,★支出明細!$A$4:$M$54,COLUMN(H:H),FALSE))</f>
        <v/>
      </c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5"/>
      <c r="AG51" s="341" t="str">
        <f>IF(VLOOKUP($D51,★支出明細!$A$4:$M$54,COLUMN(I:I),FALSE)=0,"",VLOOKUP($D51,★支出明細!$A$4:$M$54,COLUMN(I:I),FALSE))</f>
        <v/>
      </c>
      <c r="AH51" s="341"/>
      <c r="AI51" s="341"/>
      <c r="AJ51" s="341"/>
      <c r="AK51" s="341"/>
      <c r="AL51" s="341"/>
      <c r="AM51" s="342"/>
    </row>
    <row r="52" spans="2:39" ht="30" customHeight="1" x14ac:dyDescent="0.4">
      <c r="B52" s="388"/>
      <c r="C52" s="389"/>
      <c r="D52" s="256">
        <v>26</v>
      </c>
      <c r="E52" s="256"/>
      <c r="F52" s="337" t="str">
        <f>IF(VLOOKUP($D52,★支出明細!$A$4:$M$54,COLUMN(D:D),FALSE)=0,"",VLOOKUP($D52,★支出明細!$A$4:$M$54,COLUMN(D:D),FALSE))</f>
        <v/>
      </c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5"/>
      <c r="R52" s="337" t="str">
        <f>IF(VLOOKUP($D52,★支出明細!$A$4:$M$54,COLUMN(H:H),FALSE)=0,"",VLOOKUP($D52,★支出明細!$A$4:$M$54,COLUMN(H:H),FALSE))</f>
        <v/>
      </c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5"/>
      <c r="AG52" s="341" t="str">
        <f>IF(VLOOKUP($D52,★支出明細!$A$4:$M$54,COLUMN(I:I),FALSE)=0,"",VLOOKUP($D52,★支出明細!$A$4:$M$54,COLUMN(I:I),FALSE))</f>
        <v/>
      </c>
      <c r="AH52" s="341"/>
      <c r="AI52" s="341"/>
      <c r="AJ52" s="341"/>
      <c r="AK52" s="341"/>
      <c r="AL52" s="341"/>
      <c r="AM52" s="342"/>
    </row>
    <row r="53" spans="2:39" ht="30" customHeight="1" x14ac:dyDescent="0.4">
      <c r="B53" s="388"/>
      <c r="C53" s="389"/>
      <c r="D53" s="256">
        <v>27</v>
      </c>
      <c r="E53" s="256"/>
      <c r="F53" s="337" t="str">
        <f>IF(VLOOKUP($D53,★支出明細!$A$4:$M$54,COLUMN(D:D),FALSE)=0,"",VLOOKUP($D53,★支出明細!$A$4:$M$54,COLUMN(D:D),FALSE))</f>
        <v/>
      </c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5"/>
      <c r="R53" s="337" t="str">
        <f>IF(VLOOKUP($D53,★支出明細!$A$4:$M$54,COLUMN(H:H),FALSE)=0,"",VLOOKUP($D53,★支出明細!$A$4:$M$54,COLUMN(H:H),FALSE))</f>
        <v/>
      </c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5"/>
      <c r="AG53" s="341" t="str">
        <f>IF(VLOOKUP($D53,★支出明細!$A$4:$M$54,COLUMN(I:I),FALSE)=0,"",VLOOKUP($D53,★支出明細!$A$4:$M$54,COLUMN(I:I),FALSE))</f>
        <v/>
      </c>
      <c r="AH53" s="341"/>
      <c r="AI53" s="341"/>
      <c r="AJ53" s="341"/>
      <c r="AK53" s="341"/>
      <c r="AL53" s="341"/>
      <c r="AM53" s="342"/>
    </row>
    <row r="54" spans="2:39" ht="30" customHeight="1" x14ac:dyDescent="0.4">
      <c r="B54" s="388"/>
      <c r="C54" s="389"/>
      <c r="D54" s="256">
        <v>28</v>
      </c>
      <c r="E54" s="256"/>
      <c r="F54" s="337" t="str">
        <f>IF(VLOOKUP($D54,★支出明細!$A$4:$M$54,COLUMN(D:D),FALSE)=0,"",VLOOKUP($D54,★支出明細!$A$4:$M$54,COLUMN(D:D),FALSE))</f>
        <v/>
      </c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5"/>
      <c r="R54" s="337" t="str">
        <f>IF(VLOOKUP($D54,★支出明細!$A$4:$M$54,COLUMN(H:H),FALSE)=0,"",VLOOKUP($D54,★支出明細!$A$4:$M$54,COLUMN(H:H),FALSE))</f>
        <v/>
      </c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5"/>
      <c r="AG54" s="341" t="str">
        <f>IF(VLOOKUP($D54,★支出明細!$A$4:$M$54,COLUMN(I:I),FALSE)=0,"",VLOOKUP($D54,★支出明細!$A$4:$M$54,COLUMN(I:I),FALSE))</f>
        <v/>
      </c>
      <c r="AH54" s="341"/>
      <c r="AI54" s="341"/>
      <c r="AJ54" s="341"/>
      <c r="AK54" s="341"/>
      <c r="AL54" s="341"/>
      <c r="AM54" s="342"/>
    </row>
    <row r="55" spans="2:39" ht="30" customHeight="1" x14ac:dyDescent="0.4">
      <c r="B55" s="388"/>
      <c r="C55" s="389"/>
      <c r="D55" s="256">
        <v>29</v>
      </c>
      <c r="E55" s="256"/>
      <c r="F55" s="337" t="str">
        <f>IF(VLOOKUP($D55,★支出明細!$A$4:$M$54,COLUMN(D:D),FALSE)=0,"",VLOOKUP($D55,★支出明細!$A$4:$M$54,COLUMN(D:D),FALSE))</f>
        <v/>
      </c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5"/>
      <c r="R55" s="337" t="str">
        <f>IF(VLOOKUP($D55,★支出明細!$A$4:$M$54,COLUMN(H:H),FALSE)=0,"",VLOOKUP($D55,★支出明細!$A$4:$M$54,COLUMN(H:H),FALSE))</f>
        <v/>
      </c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5"/>
      <c r="AG55" s="341" t="str">
        <f>IF(VLOOKUP($D55,★支出明細!$A$4:$M$54,COLUMN(I:I),FALSE)=0,"",VLOOKUP($D55,★支出明細!$A$4:$M$54,COLUMN(I:I),FALSE))</f>
        <v/>
      </c>
      <c r="AH55" s="341"/>
      <c r="AI55" s="341"/>
      <c r="AJ55" s="341"/>
      <c r="AK55" s="341"/>
      <c r="AL55" s="341"/>
      <c r="AM55" s="342"/>
    </row>
    <row r="56" spans="2:39" ht="30" customHeight="1" x14ac:dyDescent="0.4">
      <c r="B56" s="388"/>
      <c r="C56" s="389"/>
      <c r="D56" s="256">
        <v>30</v>
      </c>
      <c r="E56" s="256"/>
      <c r="F56" s="337" t="str">
        <f>IF(VLOOKUP($D56,★支出明細!$A$4:$M$54,COLUMN(D:D),FALSE)=0,"",VLOOKUP($D56,★支出明細!$A$4:$M$54,COLUMN(D:D),FALSE))</f>
        <v/>
      </c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5"/>
      <c r="R56" s="337" t="str">
        <f>IF(VLOOKUP($D56,★支出明細!$A$4:$M$54,COLUMN(H:H),FALSE)=0,"",VLOOKUP($D56,★支出明細!$A$4:$M$54,COLUMN(H:H),FALSE))</f>
        <v/>
      </c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5"/>
      <c r="AG56" s="341" t="str">
        <f>IF(VLOOKUP($D56,★支出明細!$A$4:$M$54,COLUMN(I:I),FALSE)=0,"",VLOOKUP($D56,★支出明細!$A$4:$M$54,COLUMN(I:I),FALSE))</f>
        <v/>
      </c>
      <c r="AH56" s="341"/>
      <c r="AI56" s="341"/>
      <c r="AJ56" s="341"/>
      <c r="AK56" s="341"/>
      <c r="AL56" s="341"/>
      <c r="AM56" s="342"/>
    </row>
    <row r="57" spans="2:39" ht="30" customHeight="1" x14ac:dyDescent="0.4">
      <c r="B57" s="388"/>
      <c r="C57" s="389"/>
      <c r="D57" s="256">
        <v>31</v>
      </c>
      <c r="E57" s="256"/>
      <c r="F57" s="337" t="str">
        <f>IF(VLOOKUP($D57,★支出明細!$A$4:$M$54,COLUMN(D:D),FALSE)=0,"",VLOOKUP($D57,★支出明細!$A$4:$M$54,COLUMN(D:D),FALSE))</f>
        <v/>
      </c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5"/>
      <c r="R57" s="337" t="str">
        <f>IF(VLOOKUP($D57,★支出明細!$A$4:$M$54,COLUMN(H:H),FALSE)=0,"",VLOOKUP($D57,★支出明細!$A$4:$M$54,COLUMN(H:H),FALSE))</f>
        <v/>
      </c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5"/>
      <c r="AG57" s="341" t="str">
        <f>IF(VLOOKUP($D57,★支出明細!$A$4:$M$54,COLUMN(I:I),FALSE)=0,"",VLOOKUP($D57,★支出明細!$A$4:$M$54,COLUMN(I:I),FALSE))</f>
        <v/>
      </c>
      <c r="AH57" s="341"/>
      <c r="AI57" s="341"/>
      <c r="AJ57" s="341"/>
      <c r="AK57" s="341"/>
      <c r="AL57" s="341"/>
      <c r="AM57" s="342"/>
    </row>
    <row r="58" spans="2:39" ht="30" customHeight="1" x14ac:dyDescent="0.4">
      <c r="B58" s="388"/>
      <c r="C58" s="389"/>
      <c r="D58" s="256">
        <v>32</v>
      </c>
      <c r="E58" s="256"/>
      <c r="F58" s="337" t="str">
        <f>IF(VLOOKUP($D58,★支出明細!$A$4:$M$54,COLUMN(D:D),FALSE)=0,"",VLOOKUP($D58,★支出明細!$A$4:$M$54,COLUMN(D:D),FALSE))</f>
        <v/>
      </c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5"/>
      <c r="R58" s="337" t="str">
        <f>IF(VLOOKUP($D58,★支出明細!$A$4:$M$54,COLUMN(H:H),FALSE)=0,"",VLOOKUP($D58,★支出明細!$A$4:$M$54,COLUMN(H:H),FALSE))</f>
        <v/>
      </c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5"/>
      <c r="AG58" s="341" t="str">
        <f>IF(VLOOKUP($D58,★支出明細!$A$4:$M$54,COLUMN(I:I),FALSE)=0,"",VLOOKUP($D58,★支出明細!$A$4:$M$54,COLUMN(I:I),FALSE))</f>
        <v/>
      </c>
      <c r="AH58" s="341"/>
      <c r="AI58" s="341"/>
      <c r="AJ58" s="341"/>
      <c r="AK58" s="341"/>
      <c r="AL58" s="341"/>
      <c r="AM58" s="342"/>
    </row>
    <row r="59" spans="2:39" ht="30" customHeight="1" x14ac:dyDescent="0.4">
      <c r="B59" s="388"/>
      <c r="C59" s="389"/>
      <c r="D59" s="256">
        <v>33</v>
      </c>
      <c r="E59" s="256"/>
      <c r="F59" s="337" t="str">
        <f>IF(VLOOKUP($D59,★支出明細!$A$4:$M$54,COLUMN(D:D),FALSE)=0,"",VLOOKUP($D59,★支出明細!$A$4:$M$54,COLUMN(D:D),FALSE))</f>
        <v/>
      </c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5"/>
      <c r="R59" s="337" t="str">
        <f>IF(VLOOKUP($D59,★支出明細!$A$4:$M$54,COLUMN(H:H),FALSE)=0,"",VLOOKUP($D59,★支出明細!$A$4:$M$54,COLUMN(H:H),FALSE))</f>
        <v/>
      </c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5"/>
      <c r="AG59" s="341" t="str">
        <f>IF(VLOOKUP($D59,★支出明細!$A$4:$M$54,COLUMN(I:I),FALSE)=0,"",VLOOKUP($D59,★支出明細!$A$4:$M$54,COLUMN(I:I),FALSE))</f>
        <v/>
      </c>
      <c r="AH59" s="341"/>
      <c r="AI59" s="341"/>
      <c r="AJ59" s="341"/>
      <c r="AK59" s="341"/>
      <c r="AL59" s="341"/>
      <c r="AM59" s="342"/>
    </row>
    <row r="60" spans="2:39" ht="30" customHeight="1" x14ac:dyDescent="0.4">
      <c r="B60" s="388"/>
      <c r="C60" s="389"/>
      <c r="D60" s="256">
        <v>34</v>
      </c>
      <c r="E60" s="256"/>
      <c r="F60" s="337" t="str">
        <f>IF(VLOOKUP($D60,★支出明細!$A$4:$M$54,COLUMN(D:D),FALSE)=0,"",VLOOKUP($D60,★支出明細!$A$4:$M$54,COLUMN(D:D),FALSE))</f>
        <v/>
      </c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5"/>
      <c r="R60" s="337" t="str">
        <f>IF(VLOOKUP($D60,★支出明細!$A$4:$M$54,COLUMN(H:H),FALSE)=0,"",VLOOKUP($D60,★支出明細!$A$4:$M$54,COLUMN(H:H),FALSE))</f>
        <v/>
      </c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5"/>
      <c r="AG60" s="341" t="str">
        <f>IF(VLOOKUP($D60,★支出明細!$A$4:$M$54,COLUMN(I:I),FALSE)=0,"",VLOOKUP($D60,★支出明細!$A$4:$M$54,COLUMN(I:I),FALSE))</f>
        <v/>
      </c>
      <c r="AH60" s="341"/>
      <c r="AI60" s="341"/>
      <c r="AJ60" s="341"/>
      <c r="AK60" s="341"/>
      <c r="AL60" s="341"/>
      <c r="AM60" s="342"/>
    </row>
    <row r="61" spans="2:39" ht="30" customHeight="1" x14ac:dyDescent="0.4">
      <c r="B61" s="388"/>
      <c r="C61" s="389"/>
      <c r="D61" s="256">
        <v>35</v>
      </c>
      <c r="E61" s="256"/>
      <c r="F61" s="337" t="str">
        <f>IF(VLOOKUP($D61,★支出明細!$A$4:$M$54,COLUMN(D:D),FALSE)=0,"",VLOOKUP($D61,★支出明細!$A$4:$M$54,COLUMN(D:D),FALSE))</f>
        <v/>
      </c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5"/>
      <c r="R61" s="337" t="str">
        <f>IF(VLOOKUP($D61,★支出明細!$A$4:$M$54,COLUMN(H:H),FALSE)=0,"",VLOOKUP($D61,★支出明細!$A$4:$M$54,COLUMN(H:H),FALSE))</f>
        <v/>
      </c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5"/>
      <c r="AG61" s="341" t="str">
        <f>IF(VLOOKUP($D61,★支出明細!$A$4:$M$54,COLUMN(I:I),FALSE)=0,"",VLOOKUP($D61,★支出明細!$A$4:$M$54,COLUMN(I:I),FALSE))</f>
        <v/>
      </c>
      <c r="AH61" s="341"/>
      <c r="AI61" s="341"/>
      <c r="AJ61" s="341"/>
      <c r="AK61" s="341"/>
      <c r="AL61" s="341"/>
      <c r="AM61" s="342"/>
    </row>
    <row r="62" spans="2:39" ht="30" customHeight="1" x14ac:dyDescent="0.4">
      <c r="B62" s="388"/>
      <c r="C62" s="389"/>
      <c r="D62" s="256">
        <v>36</v>
      </c>
      <c r="E62" s="256"/>
      <c r="F62" s="337" t="str">
        <f>IF(VLOOKUP($D62,★支出明細!$A$4:$M$54,COLUMN(D:D),FALSE)=0,"",VLOOKUP($D62,★支出明細!$A$4:$M$54,COLUMN(D:D),FALSE))</f>
        <v/>
      </c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5"/>
      <c r="R62" s="337" t="str">
        <f>IF(VLOOKUP($D62,★支出明細!$A$4:$M$54,COLUMN(H:H),FALSE)=0,"",VLOOKUP($D62,★支出明細!$A$4:$M$54,COLUMN(H:H),FALSE))</f>
        <v/>
      </c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5"/>
      <c r="AG62" s="341" t="str">
        <f>IF(VLOOKUP($D62,★支出明細!$A$4:$M$54,COLUMN(I:I),FALSE)=0,"",VLOOKUP($D62,★支出明細!$A$4:$M$54,COLUMN(I:I),FALSE))</f>
        <v/>
      </c>
      <c r="AH62" s="341"/>
      <c r="AI62" s="341"/>
      <c r="AJ62" s="341"/>
      <c r="AK62" s="341"/>
      <c r="AL62" s="341"/>
      <c r="AM62" s="342"/>
    </row>
    <row r="63" spans="2:39" ht="30" customHeight="1" x14ac:dyDescent="0.4">
      <c r="B63" s="388"/>
      <c r="C63" s="389"/>
      <c r="D63" s="256">
        <v>37</v>
      </c>
      <c r="E63" s="256"/>
      <c r="F63" s="337" t="str">
        <f>IF(VLOOKUP($D63,★支出明細!$A$4:$M$54,COLUMN(D:D),FALSE)=0,"",VLOOKUP($D63,★支出明細!$A$4:$M$54,COLUMN(D:D),FALSE))</f>
        <v/>
      </c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5"/>
      <c r="R63" s="337" t="str">
        <f>IF(VLOOKUP($D63,★支出明細!$A$4:$M$54,COLUMN(H:H),FALSE)=0,"",VLOOKUP($D63,★支出明細!$A$4:$M$54,COLUMN(H:H),FALSE))</f>
        <v/>
      </c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5"/>
      <c r="AG63" s="341" t="str">
        <f>IF(VLOOKUP($D63,★支出明細!$A$4:$M$54,COLUMN(I:I),FALSE)=0,"",VLOOKUP($D63,★支出明細!$A$4:$M$54,COLUMN(I:I),FALSE))</f>
        <v/>
      </c>
      <c r="AH63" s="341"/>
      <c r="AI63" s="341"/>
      <c r="AJ63" s="341"/>
      <c r="AK63" s="341"/>
      <c r="AL63" s="341"/>
      <c r="AM63" s="342"/>
    </row>
    <row r="64" spans="2:39" ht="30" customHeight="1" x14ac:dyDescent="0.4">
      <c r="B64" s="388"/>
      <c r="C64" s="389"/>
      <c r="D64" s="256">
        <v>38</v>
      </c>
      <c r="E64" s="256"/>
      <c r="F64" s="337" t="str">
        <f>IF(VLOOKUP($D64,★支出明細!$A$4:$M$54,COLUMN(D:D),FALSE)=0,"",VLOOKUP($D64,★支出明細!$A$4:$M$54,COLUMN(D:D),FALSE))</f>
        <v/>
      </c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5"/>
      <c r="R64" s="337" t="str">
        <f>IF(VLOOKUP($D64,★支出明細!$A$4:$M$54,COLUMN(H:H),FALSE)=0,"",VLOOKUP($D64,★支出明細!$A$4:$M$54,COLUMN(H:H),FALSE))</f>
        <v/>
      </c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5"/>
      <c r="AG64" s="341" t="str">
        <f>IF(VLOOKUP($D64,★支出明細!$A$4:$M$54,COLUMN(I:I),FALSE)=0,"",VLOOKUP($D64,★支出明細!$A$4:$M$54,COLUMN(I:I),FALSE))</f>
        <v/>
      </c>
      <c r="AH64" s="341"/>
      <c r="AI64" s="341"/>
      <c r="AJ64" s="341"/>
      <c r="AK64" s="341"/>
      <c r="AL64" s="341"/>
      <c r="AM64" s="342"/>
    </row>
    <row r="65" spans="2:39" ht="30" customHeight="1" x14ac:dyDescent="0.4">
      <c r="B65" s="388"/>
      <c r="C65" s="389"/>
      <c r="D65" s="256">
        <v>39</v>
      </c>
      <c r="E65" s="256"/>
      <c r="F65" s="337" t="str">
        <f>IF(VLOOKUP($D65,★支出明細!$A$4:$M$54,COLUMN(D:D),FALSE)=0,"",VLOOKUP($D65,★支出明細!$A$4:$M$54,COLUMN(D:D),FALSE))</f>
        <v/>
      </c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5"/>
      <c r="R65" s="337" t="str">
        <f>IF(VLOOKUP($D65,★支出明細!$A$4:$M$54,COLUMN(H:H),FALSE)=0,"",VLOOKUP($D65,★支出明細!$A$4:$M$54,COLUMN(H:H),FALSE))</f>
        <v/>
      </c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5"/>
      <c r="AG65" s="341" t="str">
        <f>IF(VLOOKUP($D65,★支出明細!$A$4:$M$54,COLUMN(I:I),FALSE)=0,"",VLOOKUP($D65,★支出明細!$A$4:$M$54,COLUMN(I:I),FALSE))</f>
        <v/>
      </c>
      <c r="AH65" s="341"/>
      <c r="AI65" s="341"/>
      <c r="AJ65" s="341"/>
      <c r="AK65" s="341"/>
      <c r="AL65" s="341"/>
      <c r="AM65" s="342"/>
    </row>
    <row r="66" spans="2:39" ht="30" customHeight="1" x14ac:dyDescent="0.4">
      <c r="B66" s="388"/>
      <c r="C66" s="389"/>
      <c r="D66" s="256">
        <v>40</v>
      </c>
      <c r="E66" s="256"/>
      <c r="F66" s="337" t="str">
        <f>IF(VLOOKUP($D66,★支出明細!$A$4:$M$54,COLUMN(D:D),FALSE)=0,"",VLOOKUP($D66,★支出明細!$A$4:$M$54,COLUMN(D:D),FALSE))</f>
        <v/>
      </c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5"/>
      <c r="R66" s="337" t="str">
        <f>IF(VLOOKUP($D66,★支出明細!$A$4:$M$54,COLUMN(H:H),FALSE)=0,"",VLOOKUP($D66,★支出明細!$A$4:$M$54,COLUMN(H:H),FALSE))</f>
        <v/>
      </c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5"/>
      <c r="AG66" s="341" t="str">
        <f>IF(VLOOKUP($D66,★支出明細!$A$4:$M$54,COLUMN(I:I),FALSE)=0,"",VLOOKUP($D66,★支出明細!$A$4:$M$54,COLUMN(I:I),FALSE))</f>
        <v/>
      </c>
      <c r="AH66" s="341"/>
      <c r="AI66" s="341"/>
      <c r="AJ66" s="341"/>
      <c r="AK66" s="341"/>
      <c r="AL66" s="341"/>
      <c r="AM66" s="342"/>
    </row>
    <row r="67" spans="2:39" ht="30" customHeight="1" x14ac:dyDescent="0.4">
      <c r="B67" s="388"/>
      <c r="C67" s="389"/>
      <c r="D67" s="256">
        <v>41</v>
      </c>
      <c r="E67" s="256"/>
      <c r="F67" s="337" t="str">
        <f>IF(VLOOKUP($D67,★支出明細!$A$4:$M$54,COLUMN(D:D),FALSE)=0,"",VLOOKUP($D67,★支出明細!$A$4:$M$54,COLUMN(D:D),FALSE))</f>
        <v/>
      </c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5"/>
      <c r="R67" s="337" t="str">
        <f>IF(VLOOKUP($D67,★支出明細!$A$4:$M$54,COLUMN(H:H),FALSE)=0,"",VLOOKUP($D67,★支出明細!$A$4:$M$54,COLUMN(H:H),FALSE))</f>
        <v/>
      </c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5"/>
      <c r="AG67" s="341" t="str">
        <f>IF(VLOOKUP($D67,★支出明細!$A$4:$M$54,COLUMN(I:I),FALSE)=0,"",VLOOKUP($D67,★支出明細!$A$4:$M$54,COLUMN(I:I),FALSE))</f>
        <v/>
      </c>
      <c r="AH67" s="341"/>
      <c r="AI67" s="341"/>
      <c r="AJ67" s="341"/>
      <c r="AK67" s="341"/>
      <c r="AL67" s="341"/>
      <c r="AM67" s="342"/>
    </row>
    <row r="68" spans="2:39" ht="30" customHeight="1" x14ac:dyDescent="0.4">
      <c r="B68" s="388"/>
      <c r="C68" s="389"/>
      <c r="D68" s="256">
        <v>42</v>
      </c>
      <c r="E68" s="256"/>
      <c r="F68" s="337" t="str">
        <f>IF(VLOOKUP($D68,★支出明細!$A$4:$M$54,COLUMN(D:D),FALSE)=0,"",VLOOKUP($D68,★支出明細!$A$4:$M$54,COLUMN(D:D),FALSE))</f>
        <v/>
      </c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5"/>
      <c r="R68" s="337" t="str">
        <f>IF(VLOOKUP($D68,★支出明細!$A$4:$M$54,COLUMN(H:H),FALSE)=0,"",VLOOKUP($D68,★支出明細!$A$4:$M$54,COLUMN(H:H),FALSE))</f>
        <v/>
      </c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5"/>
      <c r="AG68" s="341" t="str">
        <f>IF(VLOOKUP($D68,★支出明細!$A$4:$M$54,COLUMN(I:I),FALSE)=0,"",VLOOKUP($D68,★支出明細!$A$4:$M$54,COLUMN(I:I),FALSE))</f>
        <v/>
      </c>
      <c r="AH68" s="341"/>
      <c r="AI68" s="341"/>
      <c r="AJ68" s="341"/>
      <c r="AK68" s="341"/>
      <c r="AL68" s="341"/>
      <c r="AM68" s="342"/>
    </row>
    <row r="69" spans="2:39" ht="30" customHeight="1" x14ac:dyDescent="0.4">
      <c r="B69" s="388"/>
      <c r="C69" s="389"/>
      <c r="D69" s="256">
        <v>43</v>
      </c>
      <c r="E69" s="256"/>
      <c r="F69" s="337" t="str">
        <f>IF(VLOOKUP($D69,★支出明細!$A$4:$M$54,COLUMN(D:D),FALSE)=0,"",VLOOKUP($D69,★支出明細!$A$4:$M$54,COLUMN(D:D),FALSE))</f>
        <v/>
      </c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5"/>
      <c r="R69" s="337" t="str">
        <f>IF(VLOOKUP($D69,★支出明細!$A$4:$M$54,COLUMN(H:H),FALSE)=0,"",VLOOKUP($D69,★支出明細!$A$4:$M$54,COLUMN(H:H),FALSE))</f>
        <v/>
      </c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5"/>
      <c r="AG69" s="341" t="str">
        <f>IF(VLOOKUP($D69,★支出明細!$A$4:$M$54,COLUMN(I:I),FALSE)=0,"",VLOOKUP($D69,★支出明細!$A$4:$M$54,COLUMN(I:I),FALSE))</f>
        <v/>
      </c>
      <c r="AH69" s="341"/>
      <c r="AI69" s="341"/>
      <c r="AJ69" s="341"/>
      <c r="AK69" s="341"/>
      <c r="AL69" s="341"/>
      <c r="AM69" s="342"/>
    </row>
    <row r="70" spans="2:39" ht="30" customHeight="1" x14ac:dyDescent="0.4">
      <c r="B70" s="388"/>
      <c r="C70" s="389"/>
      <c r="D70" s="256">
        <v>44</v>
      </c>
      <c r="E70" s="256"/>
      <c r="F70" s="337" t="str">
        <f>IF(VLOOKUP($D70,★支出明細!$A$4:$M$54,COLUMN(D:D),FALSE)=0,"",VLOOKUP($D70,★支出明細!$A$4:$M$54,COLUMN(D:D),FALSE))</f>
        <v/>
      </c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5"/>
      <c r="R70" s="337" t="str">
        <f>IF(VLOOKUP($D70,★支出明細!$A$4:$M$54,COLUMN(H:H),FALSE)=0,"",VLOOKUP($D70,★支出明細!$A$4:$M$54,COLUMN(H:H),FALSE))</f>
        <v/>
      </c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5"/>
      <c r="AG70" s="341" t="str">
        <f>IF(VLOOKUP($D70,★支出明細!$A$4:$M$54,COLUMN(I:I),FALSE)=0,"",VLOOKUP($D70,★支出明細!$A$4:$M$54,COLUMN(I:I),FALSE))</f>
        <v/>
      </c>
      <c r="AH70" s="341"/>
      <c r="AI70" s="341"/>
      <c r="AJ70" s="341"/>
      <c r="AK70" s="341"/>
      <c r="AL70" s="341"/>
      <c r="AM70" s="342"/>
    </row>
    <row r="71" spans="2:39" ht="30" customHeight="1" x14ac:dyDescent="0.4">
      <c r="B71" s="388"/>
      <c r="C71" s="389"/>
      <c r="D71" s="256">
        <v>45</v>
      </c>
      <c r="E71" s="256"/>
      <c r="F71" s="337" t="str">
        <f>IF(VLOOKUP($D71,★支出明細!$A$4:$M$54,COLUMN(D:D),FALSE)=0,"",VLOOKUP($D71,★支出明細!$A$4:$M$54,COLUMN(D:D),FALSE))</f>
        <v/>
      </c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5"/>
      <c r="R71" s="337" t="str">
        <f>IF(VLOOKUP($D71,★支出明細!$A$4:$M$54,COLUMN(H:H),FALSE)=0,"",VLOOKUP($D71,★支出明細!$A$4:$M$54,COLUMN(H:H),FALSE))</f>
        <v/>
      </c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5"/>
      <c r="AG71" s="341" t="str">
        <f>IF(VLOOKUP($D71,★支出明細!$A$4:$M$54,COLUMN(I:I),FALSE)=0,"",VLOOKUP($D71,★支出明細!$A$4:$M$54,COLUMN(I:I),FALSE))</f>
        <v/>
      </c>
      <c r="AH71" s="341"/>
      <c r="AI71" s="341"/>
      <c r="AJ71" s="341"/>
      <c r="AK71" s="341"/>
      <c r="AL71" s="341"/>
      <c r="AM71" s="342"/>
    </row>
    <row r="72" spans="2:39" ht="30" customHeight="1" x14ac:dyDescent="0.4">
      <c r="B72" s="388"/>
      <c r="C72" s="389"/>
      <c r="D72" s="256">
        <v>46</v>
      </c>
      <c r="E72" s="256"/>
      <c r="F72" s="337" t="str">
        <f>IF(VLOOKUP($D72,★支出明細!$A$4:$M$54,COLUMN(D:D),FALSE)=0,"",VLOOKUP($D72,★支出明細!$A$4:$M$54,COLUMN(D:D),FALSE))</f>
        <v/>
      </c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5"/>
      <c r="R72" s="337" t="str">
        <f>IF(VLOOKUP($D72,★支出明細!$A$4:$M$54,COLUMN(H:H),FALSE)=0,"",VLOOKUP($D72,★支出明細!$A$4:$M$54,COLUMN(H:H),FALSE))</f>
        <v/>
      </c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5"/>
      <c r="AG72" s="341" t="str">
        <f>IF(VLOOKUP($D72,★支出明細!$A$4:$M$54,COLUMN(I:I),FALSE)=0,"",VLOOKUP($D72,★支出明細!$A$4:$M$54,COLUMN(I:I),FALSE))</f>
        <v/>
      </c>
      <c r="AH72" s="341"/>
      <c r="AI72" s="341"/>
      <c r="AJ72" s="341"/>
      <c r="AK72" s="341"/>
      <c r="AL72" s="341"/>
      <c r="AM72" s="342"/>
    </row>
    <row r="73" spans="2:39" ht="30" customHeight="1" x14ac:dyDescent="0.4">
      <c r="B73" s="388"/>
      <c r="C73" s="389"/>
      <c r="D73" s="256">
        <v>47</v>
      </c>
      <c r="E73" s="256"/>
      <c r="F73" s="337" t="str">
        <f>IF(VLOOKUP($D73,★支出明細!$A$4:$M$54,COLUMN(D:D),FALSE)=0,"",VLOOKUP($D73,★支出明細!$A$4:$M$54,COLUMN(D:D),FALSE))</f>
        <v/>
      </c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5"/>
      <c r="R73" s="337" t="str">
        <f>IF(VLOOKUP($D73,★支出明細!$A$4:$M$54,COLUMN(H:H),FALSE)=0,"",VLOOKUP($D73,★支出明細!$A$4:$M$54,COLUMN(H:H),FALSE))</f>
        <v/>
      </c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5"/>
      <c r="AG73" s="341" t="str">
        <f>IF(VLOOKUP($D73,★支出明細!$A$4:$M$54,COLUMN(I:I),FALSE)=0,"",VLOOKUP($D73,★支出明細!$A$4:$M$54,COLUMN(I:I),FALSE))</f>
        <v/>
      </c>
      <c r="AH73" s="341"/>
      <c r="AI73" s="341"/>
      <c r="AJ73" s="341"/>
      <c r="AK73" s="341"/>
      <c r="AL73" s="341"/>
      <c r="AM73" s="342"/>
    </row>
    <row r="74" spans="2:39" ht="30" customHeight="1" x14ac:dyDescent="0.4">
      <c r="B74" s="388"/>
      <c r="C74" s="389"/>
      <c r="D74" s="256">
        <v>48</v>
      </c>
      <c r="E74" s="256"/>
      <c r="F74" s="337" t="str">
        <f>IF(VLOOKUP($D74,★支出明細!$A$4:$M$54,COLUMN(D:D),FALSE)=0,"",VLOOKUP($D74,★支出明細!$A$4:$M$54,COLUMN(D:D),FALSE))</f>
        <v/>
      </c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5"/>
      <c r="R74" s="337" t="str">
        <f>IF(VLOOKUP($D74,★支出明細!$A$4:$M$54,COLUMN(H:H),FALSE)=0,"",VLOOKUP($D74,★支出明細!$A$4:$M$54,COLUMN(H:H),FALSE))</f>
        <v/>
      </c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5"/>
      <c r="AG74" s="341" t="str">
        <f>IF(VLOOKUP($D74,★支出明細!$A$4:$M$54,COLUMN(I:I),FALSE)=0,"",VLOOKUP($D74,★支出明細!$A$4:$M$54,COLUMN(I:I),FALSE))</f>
        <v/>
      </c>
      <c r="AH74" s="341"/>
      <c r="AI74" s="341"/>
      <c r="AJ74" s="341"/>
      <c r="AK74" s="341"/>
      <c r="AL74" s="341"/>
      <c r="AM74" s="342"/>
    </row>
    <row r="75" spans="2:39" ht="30" customHeight="1" x14ac:dyDescent="0.4">
      <c r="B75" s="388"/>
      <c r="C75" s="389"/>
      <c r="D75" s="256">
        <v>49</v>
      </c>
      <c r="E75" s="256"/>
      <c r="F75" s="337" t="str">
        <f>IF(VLOOKUP($D75,★支出明細!$A$4:$M$54,COLUMN(D:D),FALSE)=0,"",VLOOKUP($D75,★支出明細!$A$4:$M$54,COLUMN(D:D),FALSE))</f>
        <v/>
      </c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5"/>
      <c r="R75" s="337" t="str">
        <f>IF(VLOOKUP($D75,★支出明細!$A$4:$M$54,COLUMN(H:H),FALSE)=0,"",VLOOKUP($D75,★支出明細!$A$4:$M$54,COLUMN(H:H),FALSE))</f>
        <v/>
      </c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5"/>
      <c r="AG75" s="341" t="str">
        <f>IF(VLOOKUP($D75,★支出明細!$A$4:$M$54,COLUMN(I:I),FALSE)=0,"",VLOOKUP($D75,★支出明細!$A$4:$M$54,COLUMN(I:I),FALSE))</f>
        <v/>
      </c>
      <c r="AH75" s="341"/>
      <c r="AI75" s="341"/>
      <c r="AJ75" s="341"/>
      <c r="AK75" s="341"/>
      <c r="AL75" s="341"/>
      <c r="AM75" s="342"/>
    </row>
    <row r="76" spans="2:39" ht="30" customHeight="1" thickBot="1" x14ac:dyDescent="0.45">
      <c r="B76" s="390"/>
      <c r="C76" s="391"/>
      <c r="D76" s="260">
        <v>50</v>
      </c>
      <c r="E76" s="260"/>
      <c r="F76" s="385" t="str">
        <f>IF(VLOOKUP($D76,★支出明細!$A$4:$M$54,COLUMN(D:D),FALSE)=0,"",VLOOKUP($D76,★支出明細!$A$4:$M$54,COLUMN(D:D),FALSE))</f>
        <v/>
      </c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36"/>
      <c r="R76" s="385" t="str">
        <f>IF(VLOOKUP($D76,★支出明細!$A$4:$M$54,COLUMN(H:H),FALSE)=0,"",VLOOKUP($D76,★支出明細!$A$4:$M$54,COLUMN(H:H),FALSE))</f>
        <v/>
      </c>
      <c r="S76" s="320"/>
      <c r="T76" s="320"/>
      <c r="U76" s="320"/>
      <c r="V76" s="320"/>
      <c r="W76" s="320"/>
      <c r="X76" s="320"/>
      <c r="Y76" s="320"/>
      <c r="Z76" s="320"/>
      <c r="AA76" s="320"/>
      <c r="AB76" s="320"/>
      <c r="AC76" s="320"/>
      <c r="AD76" s="320"/>
      <c r="AE76" s="320"/>
      <c r="AF76" s="336"/>
      <c r="AG76" s="319" t="str">
        <f>IF(VLOOKUP($D76,★支出明細!$A$4:$M$54,COLUMN(I:I),FALSE)=0,"",VLOOKUP($D76,★支出明細!$A$4:$M$54,COLUMN(I:I),FALSE))</f>
        <v/>
      </c>
      <c r="AH76" s="319"/>
      <c r="AI76" s="319"/>
      <c r="AJ76" s="319"/>
      <c r="AK76" s="319"/>
      <c r="AL76" s="319"/>
      <c r="AM76" s="380"/>
    </row>
  </sheetData>
  <mergeCells count="236">
    <mergeCell ref="F75:Q75"/>
    <mergeCell ref="R75:AF75"/>
    <mergeCell ref="F76:Q76"/>
    <mergeCell ref="R76:AF76"/>
    <mergeCell ref="F71:Q71"/>
    <mergeCell ref="R71:AF71"/>
    <mergeCell ref="F72:Q72"/>
    <mergeCell ref="R72:AF72"/>
    <mergeCell ref="F73:Q73"/>
    <mergeCell ref="R73:AF73"/>
    <mergeCell ref="F68:Q68"/>
    <mergeCell ref="R68:AF68"/>
    <mergeCell ref="F69:Q69"/>
    <mergeCell ref="R69:AF69"/>
    <mergeCell ref="F63:Q63"/>
    <mergeCell ref="R63:AF63"/>
    <mergeCell ref="F64:Q64"/>
    <mergeCell ref="R64:AF64"/>
    <mergeCell ref="F65:Q65"/>
    <mergeCell ref="R65:AF65"/>
    <mergeCell ref="F27:Q27"/>
    <mergeCell ref="R27:AF27"/>
    <mergeCell ref="F28:Q28"/>
    <mergeCell ref="R28:AF28"/>
    <mergeCell ref="F22:Q22"/>
    <mergeCell ref="R22:AF22"/>
    <mergeCell ref="F23:Q23"/>
    <mergeCell ref="R23:AF23"/>
    <mergeCell ref="F24:Q24"/>
    <mergeCell ref="R24:AF24"/>
    <mergeCell ref="R25:AF25"/>
    <mergeCell ref="R13:AF13"/>
    <mergeCell ref="F14:Q14"/>
    <mergeCell ref="R14:AF14"/>
    <mergeCell ref="F15:Q15"/>
    <mergeCell ref="R15:AF15"/>
    <mergeCell ref="F16:Q16"/>
    <mergeCell ref="R16:AF16"/>
    <mergeCell ref="F26:Q26"/>
    <mergeCell ref="R26:AF26"/>
    <mergeCell ref="B7:H7"/>
    <mergeCell ref="B8:H8"/>
    <mergeCell ref="I6:P6"/>
    <mergeCell ref="Q6:W6"/>
    <mergeCell ref="I7:P7"/>
    <mergeCell ref="I8:P8"/>
    <mergeCell ref="Q7:W7"/>
    <mergeCell ref="B9:E10"/>
    <mergeCell ref="AG11:AM11"/>
    <mergeCell ref="D76:E76"/>
    <mergeCell ref="AG76:AM76"/>
    <mergeCell ref="B46:C76"/>
    <mergeCell ref="D74:E74"/>
    <mergeCell ref="AG74:AM74"/>
    <mergeCell ref="D75:E75"/>
    <mergeCell ref="AG75:AM75"/>
    <mergeCell ref="F74:Q74"/>
    <mergeCell ref="R74:AF74"/>
    <mergeCell ref="D72:E72"/>
    <mergeCell ref="AG72:AM72"/>
    <mergeCell ref="D73:E73"/>
    <mergeCell ref="AG73:AM73"/>
    <mergeCell ref="D70:E70"/>
    <mergeCell ref="AG70:AM70"/>
    <mergeCell ref="D71:E71"/>
    <mergeCell ref="AG71:AM71"/>
    <mergeCell ref="F70:Q70"/>
    <mergeCell ref="R70:AF70"/>
    <mergeCell ref="D68:E68"/>
    <mergeCell ref="AG68:AM68"/>
    <mergeCell ref="D69:E69"/>
    <mergeCell ref="AG69:AM69"/>
    <mergeCell ref="D66:E66"/>
    <mergeCell ref="AG66:AM66"/>
    <mergeCell ref="D67:E67"/>
    <mergeCell ref="AG67:AM67"/>
    <mergeCell ref="F66:Q66"/>
    <mergeCell ref="R66:AF66"/>
    <mergeCell ref="D64:E64"/>
    <mergeCell ref="AG64:AM64"/>
    <mergeCell ref="D65:E65"/>
    <mergeCell ref="AG65:AM65"/>
    <mergeCell ref="F67:Q67"/>
    <mergeCell ref="R67:AF67"/>
    <mergeCell ref="D62:E62"/>
    <mergeCell ref="AG62:AM62"/>
    <mergeCell ref="D63:E63"/>
    <mergeCell ref="AG63:AM63"/>
    <mergeCell ref="F62:Q62"/>
    <mergeCell ref="R62:AF62"/>
    <mergeCell ref="D60:E60"/>
    <mergeCell ref="AG60:AM60"/>
    <mergeCell ref="D61:E61"/>
    <mergeCell ref="AG61:AM61"/>
    <mergeCell ref="F60:Q60"/>
    <mergeCell ref="R60:AF60"/>
    <mergeCell ref="F61:Q61"/>
    <mergeCell ref="R61:AF61"/>
    <mergeCell ref="D58:E58"/>
    <mergeCell ref="AG58:AM58"/>
    <mergeCell ref="D59:E59"/>
    <mergeCell ref="AG59:AM59"/>
    <mergeCell ref="F58:Q58"/>
    <mergeCell ref="R58:AF58"/>
    <mergeCell ref="D56:E56"/>
    <mergeCell ref="AG56:AM56"/>
    <mergeCell ref="D57:E57"/>
    <mergeCell ref="AG57:AM57"/>
    <mergeCell ref="F59:Q59"/>
    <mergeCell ref="R59:AF59"/>
    <mergeCell ref="F56:Q56"/>
    <mergeCell ref="R56:AF56"/>
    <mergeCell ref="F57:Q57"/>
    <mergeCell ref="R57:AF57"/>
    <mergeCell ref="D54:E54"/>
    <mergeCell ref="AG54:AM54"/>
    <mergeCell ref="D55:E55"/>
    <mergeCell ref="AG55:AM55"/>
    <mergeCell ref="F54:Q54"/>
    <mergeCell ref="R54:AF54"/>
    <mergeCell ref="D52:E52"/>
    <mergeCell ref="AG52:AM52"/>
    <mergeCell ref="D53:E53"/>
    <mergeCell ref="AG53:AM53"/>
    <mergeCell ref="F53:Q53"/>
    <mergeCell ref="R53:AF53"/>
    <mergeCell ref="F52:Q52"/>
    <mergeCell ref="R52:AF52"/>
    <mergeCell ref="F55:Q55"/>
    <mergeCell ref="R55:AF55"/>
    <mergeCell ref="AG50:AM50"/>
    <mergeCell ref="D51:E51"/>
    <mergeCell ref="AG51:AM51"/>
    <mergeCell ref="AG48:AM48"/>
    <mergeCell ref="D49:E49"/>
    <mergeCell ref="AG49:AM49"/>
    <mergeCell ref="F48:Q48"/>
    <mergeCell ref="R48:AF48"/>
    <mergeCell ref="F49:Q49"/>
    <mergeCell ref="R49:AF49"/>
    <mergeCell ref="F50:Q50"/>
    <mergeCell ref="R50:AF50"/>
    <mergeCell ref="F51:Q51"/>
    <mergeCell ref="R51:AF51"/>
    <mergeCell ref="D50:E50"/>
    <mergeCell ref="AG46:AM46"/>
    <mergeCell ref="D47:E47"/>
    <mergeCell ref="AG47:AM47"/>
    <mergeCell ref="D48:E48"/>
    <mergeCell ref="D30:E30"/>
    <mergeCell ref="AG30:AM30"/>
    <mergeCell ref="D31:E31"/>
    <mergeCell ref="AG31:AM31"/>
    <mergeCell ref="F30:Q30"/>
    <mergeCell ref="R30:AF30"/>
    <mergeCell ref="F31:Q31"/>
    <mergeCell ref="R31:AF31"/>
    <mergeCell ref="F47:Q47"/>
    <mergeCell ref="R47:AF47"/>
    <mergeCell ref="D46:Q46"/>
    <mergeCell ref="R46:AF46"/>
    <mergeCell ref="B44:E45"/>
    <mergeCell ref="AG28:AM28"/>
    <mergeCell ref="D29:E29"/>
    <mergeCell ref="AG29:AM29"/>
    <mergeCell ref="F29:Q29"/>
    <mergeCell ref="R29:AF29"/>
    <mergeCell ref="B40:AF40"/>
    <mergeCell ref="AG40:AI40"/>
    <mergeCell ref="AJ40:AL40"/>
    <mergeCell ref="B11:C31"/>
    <mergeCell ref="D27:E27"/>
    <mergeCell ref="AG27:AM27"/>
    <mergeCell ref="D28:E28"/>
    <mergeCell ref="AG32:AM33"/>
    <mergeCell ref="V32:AF33"/>
    <mergeCell ref="V34:AF37"/>
    <mergeCell ref="AG34:AM37"/>
    <mergeCell ref="B39:AF39"/>
    <mergeCell ref="AG39:AI39"/>
    <mergeCell ref="AJ39:AL39"/>
    <mergeCell ref="D25:E25"/>
    <mergeCell ref="AG25:AM25"/>
    <mergeCell ref="D26:E26"/>
    <mergeCell ref="AG26:AM26"/>
    <mergeCell ref="F25:Q25"/>
    <mergeCell ref="D23:E23"/>
    <mergeCell ref="AG23:AM23"/>
    <mergeCell ref="D24:E24"/>
    <mergeCell ref="AG24:AM24"/>
    <mergeCell ref="D21:E21"/>
    <mergeCell ref="AG21:AM21"/>
    <mergeCell ref="D22:E22"/>
    <mergeCell ref="AG22:AM22"/>
    <mergeCell ref="F21:Q21"/>
    <mergeCell ref="R21:AF21"/>
    <mergeCell ref="D19:E19"/>
    <mergeCell ref="AG19:AM19"/>
    <mergeCell ref="D20:E20"/>
    <mergeCell ref="AG20:AM20"/>
    <mergeCell ref="D17:E17"/>
    <mergeCell ref="AG17:AM17"/>
    <mergeCell ref="D18:E18"/>
    <mergeCell ref="AG18:AM18"/>
    <mergeCell ref="F17:Q17"/>
    <mergeCell ref="R17:AF17"/>
    <mergeCell ref="F18:Q18"/>
    <mergeCell ref="R18:AF18"/>
    <mergeCell ref="F19:Q19"/>
    <mergeCell ref="R19:AF19"/>
    <mergeCell ref="F20:Q20"/>
    <mergeCell ref="R20:AF20"/>
    <mergeCell ref="B2:AM3"/>
    <mergeCell ref="B4:E5"/>
    <mergeCell ref="X6:AE6"/>
    <mergeCell ref="AF6:AM6"/>
    <mergeCell ref="D15:E15"/>
    <mergeCell ref="AG15:AM15"/>
    <mergeCell ref="D16:E16"/>
    <mergeCell ref="AG16:AM16"/>
    <mergeCell ref="AG12:AM12"/>
    <mergeCell ref="D13:E13"/>
    <mergeCell ref="AG13:AM13"/>
    <mergeCell ref="D14:E14"/>
    <mergeCell ref="AG14:AM14"/>
    <mergeCell ref="F13:Q13"/>
    <mergeCell ref="D12:E12"/>
    <mergeCell ref="X7:AE7"/>
    <mergeCell ref="Q8:W8"/>
    <mergeCell ref="X8:AE8"/>
    <mergeCell ref="AF7:AM8"/>
    <mergeCell ref="D11:Q11"/>
    <mergeCell ref="F12:Q12"/>
    <mergeCell ref="R11:AF11"/>
    <mergeCell ref="R12:AF12"/>
    <mergeCell ref="B6:H6"/>
  </mergeCells>
  <phoneticPr fontId="2"/>
  <pageMargins left="0.7" right="0.7" top="0.75" bottom="0.75" header="0.3" footer="0.3"/>
  <pageSetup paperSize="9" scale="76" orientation="portrait" r:id="rId1"/>
  <rowBreaks count="1" manualBreakCount="1">
    <brk id="43" max="3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51AA-8B77-4B6C-AC8D-3F7853CD462D}">
  <sheetPr>
    <tabColor theme="2" tint="-0.499984740745262"/>
  </sheetPr>
  <dimension ref="A1:BK44"/>
  <sheetViews>
    <sheetView view="pageBreakPreview" zoomScaleNormal="100" zoomScaleSheetLayoutView="100" workbookViewId="0">
      <selection activeCell="AF22" sqref="AF22:AM22"/>
    </sheetView>
  </sheetViews>
  <sheetFormatPr defaultColWidth="2.5" defaultRowHeight="15" customHeight="1" x14ac:dyDescent="0.25"/>
  <cols>
    <col min="1" max="16384" width="2.5" style="36"/>
  </cols>
  <sheetData>
    <row r="1" spans="1:63" ht="15" customHeight="1" x14ac:dyDescent="0.25">
      <c r="A1" s="36" t="s">
        <v>385</v>
      </c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</row>
    <row r="2" spans="1:63" ht="15" customHeight="1" x14ac:dyDescent="0.25"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</row>
    <row r="3" spans="1:63" ht="15" customHeight="1" x14ac:dyDescent="0.25"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</row>
    <row r="4" spans="1:63" ht="15" customHeight="1" x14ac:dyDescent="0.25">
      <c r="B4" s="399" t="s">
        <v>386</v>
      </c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399"/>
      <c r="AH4" s="399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</row>
    <row r="5" spans="1:63" ht="15" customHeight="1" x14ac:dyDescent="0.25"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</row>
    <row r="6" spans="1:63" ht="15" customHeight="1" x14ac:dyDescent="0.25">
      <c r="B6" s="400" t="s">
        <v>387</v>
      </c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</row>
    <row r="7" spans="1:63" ht="15" customHeight="1" x14ac:dyDescent="0.25"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</row>
    <row r="8" spans="1:63" ht="15" customHeight="1" x14ac:dyDescent="0.25"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</row>
    <row r="9" spans="1:63" ht="15" customHeight="1" x14ac:dyDescent="0.25"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</row>
    <row r="10" spans="1:63" ht="15" customHeight="1" x14ac:dyDescent="0.25"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</row>
    <row r="11" spans="1:63" ht="15" customHeight="1" x14ac:dyDescent="0.25"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</row>
    <row r="12" spans="1:63" ht="15" customHeight="1" x14ac:dyDescent="0.25">
      <c r="B12" s="401" t="s">
        <v>388</v>
      </c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2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4" t="s">
        <v>389</v>
      </c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</row>
    <row r="13" spans="1:63" ht="15" customHeight="1" x14ac:dyDescent="0.25"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3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</row>
    <row r="14" spans="1:63" ht="15" customHeight="1" x14ac:dyDescent="0.25"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</row>
    <row r="15" spans="1:63" ht="15" customHeight="1" x14ac:dyDescent="0.25"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</row>
    <row r="16" spans="1:63" ht="15" customHeight="1" x14ac:dyDescent="0.25"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</row>
    <row r="17" spans="1:63" ht="15" customHeight="1" x14ac:dyDescent="0.25">
      <c r="B17" s="139" t="s">
        <v>354</v>
      </c>
      <c r="C17" s="139"/>
      <c r="D17" s="407"/>
      <c r="E17" s="407"/>
      <c r="F17" s="36" t="s">
        <v>390</v>
      </c>
      <c r="G17" s="407"/>
      <c r="H17" s="407"/>
      <c r="I17" s="36" t="s">
        <v>391</v>
      </c>
      <c r="J17" s="407"/>
      <c r="K17" s="407"/>
      <c r="L17" s="139" t="s">
        <v>392</v>
      </c>
      <c r="M17" s="139"/>
      <c r="N17" s="139"/>
      <c r="O17" s="139"/>
      <c r="P17" s="139"/>
      <c r="Q17" s="139" t="s">
        <v>393</v>
      </c>
      <c r="R17" s="139"/>
      <c r="S17" s="139"/>
      <c r="T17" s="139"/>
      <c r="U17" s="36" t="s">
        <v>394</v>
      </c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</row>
    <row r="18" spans="1:63" ht="15" customHeight="1" x14ac:dyDescent="0.25">
      <c r="A18" s="406" t="s">
        <v>395</v>
      </c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</row>
    <row r="19" spans="1:63" ht="15" customHeight="1" x14ac:dyDescent="0.25">
      <c r="A19" s="406" t="s">
        <v>396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6"/>
      <c r="AF19" s="406"/>
      <c r="AG19" s="406"/>
      <c r="AH19" s="406"/>
      <c r="AI19" s="406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</row>
    <row r="20" spans="1:63" ht="15" customHeight="1" x14ac:dyDescent="0.25"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</row>
    <row r="21" spans="1:63" ht="15" customHeight="1" x14ac:dyDescent="0.25"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</row>
    <row r="22" spans="1:63" ht="15" customHeight="1" x14ac:dyDescent="0.25"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</row>
    <row r="23" spans="1:63" ht="15" customHeight="1" x14ac:dyDescent="0.25">
      <c r="B23" s="139" t="s">
        <v>354</v>
      </c>
      <c r="C23" s="139"/>
      <c r="D23" s="139"/>
      <c r="E23" s="139"/>
      <c r="F23" s="36" t="s">
        <v>390</v>
      </c>
      <c r="G23" s="139"/>
      <c r="H23" s="139"/>
      <c r="I23" s="36" t="s">
        <v>397</v>
      </c>
      <c r="J23" s="139"/>
      <c r="K23" s="139"/>
      <c r="L23" s="36" t="s">
        <v>398</v>
      </c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</row>
    <row r="24" spans="1:63" ht="15" customHeight="1" x14ac:dyDescent="0.25"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</row>
    <row r="25" spans="1:63" ht="15" customHeight="1" x14ac:dyDescent="0.25"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</row>
    <row r="26" spans="1:63" ht="15" customHeight="1" x14ac:dyDescent="0.25"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</row>
    <row r="27" spans="1:63" ht="15" customHeight="1" x14ac:dyDescent="0.25">
      <c r="B27" s="408" t="s">
        <v>399</v>
      </c>
      <c r="C27" s="408"/>
      <c r="D27" s="408"/>
      <c r="E27" s="408"/>
      <c r="F27" s="408"/>
      <c r="G27" s="408"/>
      <c r="H27" s="409" t="s">
        <v>400</v>
      </c>
      <c r="I27" s="409"/>
      <c r="J27" s="409"/>
      <c r="K27" s="409"/>
      <c r="L27" s="409"/>
      <c r="M27" s="409"/>
      <c r="N27" s="409"/>
      <c r="O27" s="410" t="s">
        <v>401</v>
      </c>
      <c r="P27" s="410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</row>
    <row r="28" spans="1:63" ht="15" customHeight="1" x14ac:dyDescent="0.25">
      <c r="B28" s="408"/>
      <c r="C28" s="408"/>
      <c r="D28" s="408"/>
      <c r="E28" s="408"/>
      <c r="F28" s="408"/>
      <c r="G28" s="408"/>
      <c r="H28" s="409"/>
      <c r="I28" s="409"/>
      <c r="J28" s="409"/>
      <c r="K28" s="409"/>
      <c r="L28" s="409"/>
      <c r="M28" s="409"/>
      <c r="N28" s="409"/>
      <c r="O28" s="410"/>
      <c r="P28" s="410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</row>
    <row r="29" spans="1:63" ht="15" customHeight="1" x14ac:dyDescent="0.25"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</row>
    <row r="30" spans="1:63" ht="15" customHeight="1" x14ac:dyDescent="0.25">
      <c r="X30" s="74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</row>
    <row r="31" spans="1:63" ht="15" customHeight="1" x14ac:dyDescent="0.25"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</row>
    <row r="32" spans="1:63" ht="15" customHeight="1" x14ac:dyDescent="0.25"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</row>
    <row r="33" spans="13:63" ht="15" customHeight="1" x14ac:dyDescent="0.25"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</row>
    <row r="34" spans="13:63" ht="15" customHeight="1" x14ac:dyDescent="0.25">
      <c r="Q34" s="139" t="s">
        <v>402</v>
      </c>
      <c r="R34" s="139"/>
      <c r="S34" s="139"/>
      <c r="T34" s="139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</row>
    <row r="35" spans="13:63" ht="15" customHeight="1" x14ac:dyDescent="0.25">
      <c r="Q35" s="411" t="s">
        <v>403</v>
      </c>
      <c r="R35" s="411"/>
      <c r="S35" s="411"/>
      <c r="T35" s="411"/>
      <c r="U35" s="405" t="str">
        <f>IFERROR(VLOOKUP(事業報告書!$AB$5,団体一覧!$C$3:$I$40,COLUMN(D:D)-2,FALSE),"")</f>
        <v/>
      </c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5"/>
      <c r="AH35" s="405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</row>
    <row r="36" spans="13:63" ht="15" customHeight="1" x14ac:dyDescent="0.25">
      <c r="Q36" s="411"/>
      <c r="R36" s="411"/>
      <c r="S36" s="411"/>
      <c r="T36" s="411"/>
      <c r="U36" s="405"/>
      <c r="V36" s="405"/>
      <c r="W36" s="405"/>
      <c r="X36" s="405"/>
      <c r="Y36" s="405"/>
      <c r="Z36" s="405"/>
      <c r="AA36" s="405"/>
      <c r="AB36" s="405"/>
      <c r="AC36" s="405"/>
      <c r="AD36" s="405"/>
      <c r="AE36" s="405"/>
      <c r="AF36" s="405"/>
      <c r="AG36" s="405"/>
      <c r="AH36" s="405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</row>
    <row r="37" spans="13:63" ht="15" customHeight="1" x14ac:dyDescent="0.25">
      <c r="Q37" s="411" t="s">
        <v>404</v>
      </c>
      <c r="R37" s="411"/>
      <c r="S37" s="411"/>
      <c r="T37" s="411"/>
      <c r="U37" s="405" t="str">
        <f>IFERROR(VLOOKUP(事業報告書!$AB$5,団体一覧!$C$3:$I$40,COLUMN(C:C)-2,FALSE),"")</f>
        <v/>
      </c>
      <c r="V37" s="405"/>
      <c r="W37" s="405"/>
      <c r="X37" s="405"/>
      <c r="Y37" s="405"/>
      <c r="Z37" s="405"/>
      <c r="AA37" s="405"/>
      <c r="AB37" s="405"/>
      <c r="AC37" s="405"/>
      <c r="AD37" s="405"/>
      <c r="AE37" s="405"/>
      <c r="AF37" s="405"/>
      <c r="AG37" s="405"/>
      <c r="AH37" s="405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</row>
    <row r="38" spans="13:63" ht="15" customHeight="1" x14ac:dyDescent="0.25">
      <c r="Q38" s="411"/>
      <c r="R38" s="411"/>
      <c r="S38" s="411"/>
      <c r="T38" s="411"/>
      <c r="U38" s="405"/>
      <c r="V38" s="405"/>
      <c r="W38" s="405"/>
      <c r="X38" s="405"/>
      <c r="Y38" s="405"/>
      <c r="Z38" s="405"/>
      <c r="AA38" s="405"/>
      <c r="AB38" s="405"/>
      <c r="AC38" s="405"/>
      <c r="AD38" s="405"/>
      <c r="AE38" s="405"/>
      <c r="AF38" s="405"/>
      <c r="AG38" s="405"/>
      <c r="AH38" s="405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</row>
    <row r="39" spans="13:63" ht="15" customHeight="1" x14ac:dyDescent="0.25">
      <c r="P39" s="411" t="s">
        <v>405</v>
      </c>
      <c r="Q39" s="411"/>
      <c r="R39" s="411"/>
      <c r="S39" s="411"/>
      <c r="T39" s="411"/>
      <c r="U39" s="412" t="str">
        <f>IFERROR(VLOOKUP(事業報告書!$AB$5,団体一覧!$C$3:$I$40,COLUMN(E:E)-2,FALSE),"")</f>
        <v/>
      </c>
      <c r="V39" s="412"/>
      <c r="W39" s="412"/>
      <c r="X39" s="412"/>
      <c r="Y39" s="405" t="str">
        <f>IFERROR(VLOOKUP(事業報告書!$AB$5,団体一覧!$C$3:$I$40,COLUMN(F:F)-2,FALSE),"")</f>
        <v/>
      </c>
      <c r="Z39" s="405"/>
      <c r="AA39" s="405"/>
      <c r="AB39" s="405"/>
      <c r="AC39" s="405"/>
      <c r="AD39" s="405"/>
      <c r="AE39" s="405"/>
      <c r="AF39" s="405"/>
      <c r="AG39" s="405"/>
      <c r="AH39" s="405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</row>
    <row r="40" spans="13:63" ht="15" customHeight="1" x14ac:dyDescent="0.25">
      <c r="P40" s="411"/>
      <c r="Q40" s="411"/>
      <c r="R40" s="411"/>
      <c r="S40" s="411"/>
      <c r="T40" s="411"/>
      <c r="U40" s="412"/>
      <c r="V40" s="412"/>
      <c r="W40" s="412"/>
      <c r="X40" s="412"/>
      <c r="Y40" s="405"/>
      <c r="Z40" s="405"/>
      <c r="AA40" s="405"/>
      <c r="AB40" s="405"/>
      <c r="AC40" s="405"/>
      <c r="AD40" s="405"/>
      <c r="AE40" s="405"/>
      <c r="AF40" s="405"/>
      <c r="AG40" s="405"/>
      <c r="AH40" s="405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</row>
    <row r="41" spans="13:63" ht="15" customHeight="1" x14ac:dyDescent="0.25">
      <c r="Q41" s="411" t="s">
        <v>406</v>
      </c>
      <c r="R41" s="411"/>
      <c r="S41" s="411"/>
      <c r="T41" s="411"/>
      <c r="U41" s="405" t="str">
        <f>IFERROR(VLOOKUP(事業報告書!$AB$5,団体一覧!$C$3:$I$40,COLUMN(G:G)-2,FALSE),"")</f>
        <v/>
      </c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5"/>
      <c r="AH41" s="405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</row>
    <row r="42" spans="13:63" ht="15" customHeight="1" x14ac:dyDescent="0.25">
      <c r="Q42" s="411"/>
      <c r="R42" s="411"/>
      <c r="S42" s="411"/>
      <c r="T42" s="411"/>
      <c r="U42" s="405"/>
      <c r="V42" s="405"/>
      <c r="W42" s="405"/>
      <c r="X42" s="405"/>
      <c r="Y42" s="405"/>
      <c r="Z42" s="405"/>
      <c r="AA42" s="405"/>
      <c r="AB42" s="405"/>
      <c r="AC42" s="405"/>
      <c r="AD42" s="405"/>
      <c r="AE42" s="405"/>
      <c r="AF42" s="405"/>
      <c r="AG42" s="405"/>
      <c r="AH42" s="405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</row>
    <row r="43" spans="13:63" ht="15" customHeight="1" x14ac:dyDescent="0.25">
      <c r="M43" s="411" t="s">
        <v>407</v>
      </c>
      <c r="N43" s="411"/>
      <c r="O43" s="411"/>
      <c r="P43" s="411"/>
      <c r="Q43" s="411"/>
      <c r="R43" s="411"/>
      <c r="S43" s="411"/>
      <c r="T43" s="411"/>
      <c r="U43" s="412" t="str">
        <f>IFERROR(VLOOKUP(事業報告書!$AB$5,団体一覧!$C$3:$I$40,COLUMN(H:H)-2,FALSE),"")</f>
        <v/>
      </c>
      <c r="V43" s="412"/>
      <c r="W43" s="412"/>
      <c r="X43" s="412"/>
      <c r="Y43" s="405" t="str">
        <f>IFERROR(VLOOKUP(事業報告書!$AB$5,団体一覧!$C$3:$I$40,COLUMN(I:I)-2,FALSE),"")</f>
        <v/>
      </c>
      <c r="Z43" s="405"/>
      <c r="AA43" s="405"/>
      <c r="AB43" s="405"/>
      <c r="AC43" s="405"/>
      <c r="AD43" s="405"/>
      <c r="AE43" s="405"/>
      <c r="AF43" s="405"/>
      <c r="AG43" s="405"/>
      <c r="AH43" s="405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</row>
    <row r="44" spans="13:63" ht="15" customHeight="1" x14ac:dyDescent="0.25">
      <c r="M44" s="411"/>
      <c r="N44" s="411"/>
      <c r="O44" s="411"/>
      <c r="P44" s="411"/>
      <c r="Q44" s="411"/>
      <c r="R44" s="411"/>
      <c r="S44" s="411"/>
      <c r="T44" s="411"/>
      <c r="U44" s="412"/>
      <c r="V44" s="412"/>
      <c r="W44" s="412"/>
      <c r="X44" s="412"/>
      <c r="Y44" s="405"/>
      <c r="Z44" s="405"/>
      <c r="AA44" s="405"/>
      <c r="AB44" s="405"/>
      <c r="AC44" s="405"/>
      <c r="AD44" s="405"/>
      <c r="AE44" s="405"/>
      <c r="AF44" s="405"/>
      <c r="AG44" s="405"/>
      <c r="AH44" s="405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</row>
  </sheetData>
  <mergeCells count="35">
    <mergeCell ref="U43:X44"/>
    <mergeCell ref="Y43:AH44"/>
    <mergeCell ref="Q37:T38"/>
    <mergeCell ref="U37:AH38"/>
    <mergeCell ref="P39:T40"/>
    <mergeCell ref="U39:X40"/>
    <mergeCell ref="Y39:AH40"/>
    <mergeCell ref="Q41:T42"/>
    <mergeCell ref="U41:AH42"/>
    <mergeCell ref="H27:N28"/>
    <mergeCell ref="O27:P28"/>
    <mergeCell ref="Q34:T34"/>
    <mergeCell ref="Q35:T36"/>
    <mergeCell ref="M43:T44"/>
    <mergeCell ref="U35:AH36"/>
    <mergeCell ref="O17:P17"/>
    <mergeCell ref="Q17:R17"/>
    <mergeCell ref="S17:T17"/>
    <mergeCell ref="A18:AI18"/>
    <mergeCell ref="A19:AI19"/>
    <mergeCell ref="B23:C23"/>
    <mergeCell ref="D23:E23"/>
    <mergeCell ref="G23:H23"/>
    <mergeCell ref="J23:K23"/>
    <mergeCell ref="B17:C17"/>
    <mergeCell ref="D17:E17"/>
    <mergeCell ref="G17:H17"/>
    <mergeCell ref="J17:K17"/>
    <mergeCell ref="L17:N17"/>
    <mergeCell ref="B27:G28"/>
    <mergeCell ref="B4:AH5"/>
    <mergeCell ref="B6:AH6"/>
    <mergeCell ref="B12:L13"/>
    <mergeCell ref="M12:W13"/>
    <mergeCell ref="X12:AH13"/>
  </mergeCells>
  <phoneticPr fontId="2"/>
  <pageMargins left="0.7" right="0.7" top="0.75" bottom="0.75" header="0.3" footer="0.3"/>
  <pageSetup paperSize="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D29B-794E-4E3C-97F1-3385A1170E95}">
  <sheetPr>
    <tabColor theme="2" tint="-0.499984740745262"/>
  </sheetPr>
  <dimension ref="A1:AI45"/>
  <sheetViews>
    <sheetView view="pageBreakPreview" topLeftCell="A13" zoomScaleNormal="100" zoomScaleSheetLayoutView="100" workbookViewId="0">
      <selection activeCell="AF22" sqref="AF22:AM22"/>
    </sheetView>
  </sheetViews>
  <sheetFormatPr defaultColWidth="2.5" defaultRowHeight="15" customHeight="1" x14ac:dyDescent="0.25"/>
  <cols>
    <col min="1" max="16384" width="2.5" style="36"/>
  </cols>
  <sheetData>
    <row r="1" spans="1:34" ht="15" customHeight="1" x14ac:dyDescent="0.25">
      <c r="A1" s="36" t="s">
        <v>408</v>
      </c>
    </row>
    <row r="4" spans="1:34" ht="15" customHeight="1" x14ac:dyDescent="0.25">
      <c r="B4" s="399" t="s">
        <v>409</v>
      </c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399"/>
      <c r="AH4" s="399"/>
    </row>
    <row r="5" spans="1:34" ht="15" customHeight="1" x14ac:dyDescent="0.25"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</row>
    <row r="6" spans="1:34" ht="15" customHeight="1" x14ac:dyDescent="0.25">
      <c r="B6" s="400" t="s">
        <v>387</v>
      </c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</row>
    <row r="9" spans="1:34" ht="15" customHeight="1" x14ac:dyDescent="0.25">
      <c r="X9" s="401" t="s">
        <v>354</v>
      </c>
      <c r="Y9" s="401"/>
      <c r="Z9" s="139"/>
      <c r="AA9" s="139"/>
      <c r="AB9" s="75" t="s">
        <v>390</v>
      </c>
      <c r="AC9" s="139"/>
      <c r="AD9" s="139"/>
      <c r="AE9" s="75" t="s">
        <v>391</v>
      </c>
      <c r="AF9" s="139"/>
      <c r="AG9" s="139"/>
      <c r="AH9" s="75" t="s">
        <v>398</v>
      </c>
    </row>
    <row r="12" spans="1:34" ht="15" customHeight="1" x14ac:dyDescent="0.25">
      <c r="B12" s="401" t="s">
        <v>399</v>
      </c>
      <c r="C12" s="401"/>
      <c r="D12" s="401"/>
      <c r="E12" s="401"/>
      <c r="F12" s="401"/>
      <c r="G12" s="401"/>
      <c r="H12" s="400" t="s">
        <v>400</v>
      </c>
      <c r="I12" s="400"/>
      <c r="J12" s="400"/>
      <c r="K12" s="400"/>
      <c r="L12" s="400"/>
      <c r="M12" s="400"/>
      <c r="N12" s="400"/>
      <c r="O12" s="404" t="s">
        <v>401</v>
      </c>
      <c r="P12" s="404"/>
    </row>
    <row r="13" spans="1:34" ht="15" customHeight="1" x14ac:dyDescent="0.25">
      <c r="B13" s="401"/>
      <c r="C13" s="401"/>
      <c r="D13" s="401"/>
      <c r="E13" s="401"/>
      <c r="F13" s="401"/>
      <c r="G13" s="401"/>
      <c r="H13" s="400"/>
      <c r="I13" s="400"/>
      <c r="J13" s="400"/>
      <c r="K13" s="400"/>
      <c r="L13" s="400"/>
      <c r="M13" s="400"/>
      <c r="N13" s="400"/>
      <c r="O13" s="404"/>
      <c r="P13" s="404"/>
    </row>
    <row r="16" spans="1:34" ht="15" customHeight="1" x14ac:dyDescent="0.25">
      <c r="Q16" s="411" t="s">
        <v>403</v>
      </c>
      <c r="R16" s="411"/>
      <c r="S16" s="411"/>
      <c r="T16" s="411"/>
      <c r="U16" s="405" t="str">
        <f>IFERROR(VLOOKUP(事業報告書!$AB$5,団体一覧!$C$3:$I$40,COLUMN(D:D)-2,FALSE),"")</f>
        <v/>
      </c>
      <c r="V16" s="405"/>
      <c r="W16" s="405"/>
      <c r="X16" s="405"/>
      <c r="Y16" s="405"/>
      <c r="Z16" s="405"/>
      <c r="AA16" s="405"/>
      <c r="AB16" s="405"/>
      <c r="AC16" s="405"/>
      <c r="AD16" s="405"/>
      <c r="AE16" s="405"/>
      <c r="AF16" s="405"/>
      <c r="AG16" s="405"/>
      <c r="AH16" s="405"/>
    </row>
    <row r="17" spans="1:35" ht="15" customHeight="1" x14ac:dyDescent="0.25">
      <c r="Q17" s="411"/>
      <c r="R17" s="411"/>
      <c r="S17" s="411"/>
      <c r="T17" s="411"/>
      <c r="U17" s="405"/>
      <c r="V17" s="405"/>
      <c r="W17" s="405"/>
      <c r="X17" s="405"/>
      <c r="Y17" s="405"/>
      <c r="Z17" s="405"/>
      <c r="AA17" s="405"/>
      <c r="AB17" s="405"/>
      <c r="AC17" s="405"/>
      <c r="AD17" s="405"/>
      <c r="AE17" s="405"/>
      <c r="AF17" s="405"/>
      <c r="AG17" s="405"/>
      <c r="AH17" s="405"/>
    </row>
    <row r="18" spans="1:35" ht="15" customHeight="1" x14ac:dyDescent="0.25">
      <c r="Q18" s="411" t="s">
        <v>404</v>
      </c>
      <c r="R18" s="411"/>
      <c r="S18" s="411"/>
      <c r="T18" s="411"/>
      <c r="U18" s="405" t="str">
        <f>IFERROR(VLOOKUP(事業報告書!$AB$5,団体一覧!$C$3:$I$40,COLUMN(C:C)-2,FALSE),"")</f>
        <v/>
      </c>
      <c r="V18" s="405"/>
      <c r="W18" s="405"/>
      <c r="X18" s="405"/>
      <c r="Y18" s="405"/>
      <c r="Z18" s="405"/>
      <c r="AA18" s="405"/>
      <c r="AB18" s="405"/>
      <c r="AC18" s="405"/>
      <c r="AD18" s="405"/>
      <c r="AE18" s="405"/>
      <c r="AF18" s="405"/>
      <c r="AG18" s="405"/>
      <c r="AH18" s="405"/>
    </row>
    <row r="19" spans="1:35" ht="15" customHeight="1" x14ac:dyDescent="0.25">
      <c r="Q19" s="411"/>
      <c r="R19" s="411"/>
      <c r="S19" s="411"/>
      <c r="T19" s="411"/>
      <c r="U19" s="405"/>
      <c r="V19" s="405"/>
      <c r="W19" s="405"/>
      <c r="X19" s="405"/>
      <c r="Y19" s="405"/>
      <c r="Z19" s="405"/>
      <c r="AA19" s="405"/>
      <c r="AB19" s="405"/>
      <c r="AC19" s="405"/>
      <c r="AD19" s="405"/>
      <c r="AE19" s="405"/>
      <c r="AF19" s="405"/>
      <c r="AG19" s="405"/>
      <c r="AH19" s="405"/>
    </row>
    <row r="20" spans="1:35" ht="15" customHeight="1" x14ac:dyDescent="0.25">
      <c r="P20" s="411" t="s">
        <v>405</v>
      </c>
      <c r="Q20" s="411"/>
      <c r="R20" s="411"/>
      <c r="S20" s="411"/>
      <c r="T20" s="411"/>
      <c r="U20" s="412" t="str">
        <f>IFERROR(VLOOKUP(事業報告書!$AB$5,団体一覧!$C$3:$I$40,COLUMN(E:E)-2,FALSE),"")</f>
        <v/>
      </c>
      <c r="V20" s="412"/>
      <c r="W20" s="412"/>
      <c r="X20" s="412"/>
      <c r="Y20" s="405" t="str">
        <f>IFERROR(VLOOKUP(事業報告書!$AB$5,団体一覧!$C$3:$I$40,COLUMN(F:F)-2,FALSE),"")</f>
        <v/>
      </c>
      <c r="Z20" s="405"/>
      <c r="AA20" s="405"/>
      <c r="AB20" s="405"/>
      <c r="AC20" s="405"/>
      <c r="AD20" s="405"/>
      <c r="AE20" s="405"/>
      <c r="AF20" s="405"/>
      <c r="AG20" s="405"/>
      <c r="AH20" s="405"/>
    </row>
    <row r="21" spans="1:35" ht="15" customHeight="1" x14ac:dyDescent="0.25">
      <c r="P21" s="411"/>
      <c r="Q21" s="411"/>
      <c r="R21" s="411"/>
      <c r="S21" s="411"/>
      <c r="T21" s="411"/>
      <c r="U21" s="412"/>
      <c r="V21" s="412"/>
      <c r="W21" s="412"/>
      <c r="X21" s="412"/>
      <c r="Y21" s="405"/>
      <c r="Z21" s="405"/>
      <c r="AA21" s="405"/>
      <c r="AB21" s="405"/>
      <c r="AC21" s="405"/>
      <c r="AD21" s="405"/>
      <c r="AE21" s="405"/>
      <c r="AF21" s="405"/>
      <c r="AG21" s="405"/>
      <c r="AH21" s="405"/>
    </row>
    <row r="22" spans="1:35" ht="15" customHeight="1" x14ac:dyDescent="0.25">
      <c r="Q22" s="411" t="s">
        <v>410</v>
      </c>
      <c r="R22" s="411"/>
      <c r="S22" s="411"/>
      <c r="T22" s="411"/>
      <c r="U22" s="405" t="str">
        <f>IFERROR(VLOOKUP(事業報告書!$AB$5,団体一覧!$C$3:$I$40,COLUMN(G:G)-2,FALSE),"")</f>
        <v/>
      </c>
      <c r="V22" s="405"/>
      <c r="W22" s="405"/>
      <c r="X22" s="405"/>
      <c r="Y22" s="405"/>
      <c r="Z22" s="405"/>
      <c r="AA22" s="405"/>
      <c r="AB22" s="405"/>
      <c r="AC22" s="405"/>
      <c r="AD22" s="405"/>
      <c r="AE22" s="405"/>
      <c r="AF22" s="405"/>
      <c r="AG22" s="405"/>
      <c r="AH22" s="405"/>
    </row>
    <row r="23" spans="1:35" ht="15" customHeight="1" x14ac:dyDescent="0.25">
      <c r="Q23" s="411"/>
      <c r="R23" s="411"/>
      <c r="S23" s="411"/>
      <c r="T23" s="411"/>
      <c r="U23" s="405"/>
      <c r="V23" s="405"/>
      <c r="W23" s="405"/>
      <c r="X23" s="405"/>
      <c r="Y23" s="405"/>
      <c r="Z23" s="405"/>
      <c r="AA23" s="405"/>
      <c r="AB23" s="405"/>
      <c r="AC23" s="405"/>
      <c r="AD23" s="405"/>
      <c r="AE23" s="405"/>
      <c r="AF23" s="405"/>
      <c r="AG23" s="405"/>
      <c r="AH23" s="405"/>
    </row>
    <row r="24" spans="1:35" ht="15" customHeight="1" x14ac:dyDescent="0.25">
      <c r="M24" s="411" t="s">
        <v>407</v>
      </c>
      <c r="N24" s="411"/>
      <c r="O24" s="411"/>
      <c r="P24" s="411"/>
      <c r="Q24" s="411"/>
      <c r="R24" s="411"/>
      <c r="S24" s="411"/>
      <c r="T24" s="411"/>
      <c r="U24" s="412" t="str">
        <f>IFERROR(VLOOKUP(事業報告書!$AB$5,団体一覧!$C$3:$I$40,COLUMN(H:H)-2,FALSE),"")</f>
        <v/>
      </c>
      <c r="V24" s="412"/>
      <c r="W24" s="412"/>
      <c r="X24" s="412"/>
      <c r="Y24" s="405" t="str">
        <f>IFERROR(VLOOKUP(事業報告書!$AB$5,団体一覧!$C$3:$I$40,COLUMN(I:I)-2,FALSE),"")</f>
        <v/>
      </c>
      <c r="Z24" s="405"/>
      <c r="AA24" s="405"/>
      <c r="AB24" s="405"/>
      <c r="AC24" s="405"/>
      <c r="AD24" s="405"/>
      <c r="AE24" s="405"/>
      <c r="AF24" s="405"/>
      <c r="AG24" s="405"/>
      <c r="AH24" s="405"/>
    </row>
    <row r="25" spans="1:35" ht="15" customHeight="1" x14ac:dyDescent="0.25">
      <c r="M25" s="411"/>
      <c r="N25" s="411"/>
      <c r="O25" s="411"/>
      <c r="P25" s="411"/>
      <c r="Q25" s="411"/>
      <c r="R25" s="411"/>
      <c r="S25" s="411"/>
      <c r="T25" s="411"/>
      <c r="U25" s="412"/>
      <c r="V25" s="412"/>
      <c r="W25" s="412"/>
      <c r="X25" s="412"/>
      <c r="Y25" s="405"/>
      <c r="Z25" s="405"/>
      <c r="AA25" s="405"/>
      <c r="AB25" s="405"/>
      <c r="AC25" s="405"/>
      <c r="AD25" s="405"/>
      <c r="AE25" s="405"/>
      <c r="AF25" s="405"/>
      <c r="AG25" s="405"/>
      <c r="AH25" s="405"/>
    </row>
    <row r="28" spans="1:35" ht="15" customHeight="1" x14ac:dyDescent="0.25">
      <c r="B28" s="139" t="s">
        <v>354</v>
      </c>
      <c r="C28" s="139"/>
      <c r="D28" s="407"/>
      <c r="E28" s="407"/>
      <c r="F28" s="36" t="s">
        <v>390</v>
      </c>
      <c r="G28" s="407"/>
      <c r="H28" s="407"/>
      <c r="I28" s="36" t="s">
        <v>391</v>
      </c>
      <c r="J28" s="407"/>
      <c r="K28" s="407"/>
      <c r="L28" s="139" t="s">
        <v>411</v>
      </c>
      <c r="M28" s="139"/>
      <c r="N28" s="139"/>
      <c r="O28" s="139"/>
      <c r="P28" s="139"/>
      <c r="Q28" s="139"/>
      <c r="R28" s="139"/>
      <c r="S28" s="139"/>
      <c r="T28" s="406" t="s">
        <v>412</v>
      </c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6"/>
      <c r="AF28" s="406"/>
      <c r="AG28" s="406"/>
      <c r="AH28" s="406"/>
      <c r="AI28" s="406"/>
    </row>
    <row r="29" spans="1:35" ht="15" customHeight="1" x14ac:dyDescent="0.25">
      <c r="A29" s="406" t="s">
        <v>413</v>
      </c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406"/>
      <c r="AG29" s="406"/>
      <c r="AH29" s="406"/>
      <c r="AI29" s="406"/>
    </row>
    <row r="30" spans="1:35" ht="15" customHeight="1" x14ac:dyDescent="0.25">
      <c r="A30" s="406" t="s">
        <v>414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06"/>
      <c r="AE30" s="406"/>
      <c r="AF30" s="406"/>
      <c r="AG30" s="406"/>
      <c r="AH30" s="406"/>
      <c r="AI30" s="406"/>
    </row>
    <row r="36" spans="3:23" ht="15" customHeight="1" x14ac:dyDescent="0.25">
      <c r="C36" s="75"/>
      <c r="D36" s="75" t="s">
        <v>415</v>
      </c>
    </row>
    <row r="38" spans="3:23" ht="15" customHeight="1" x14ac:dyDescent="0.25">
      <c r="F38" s="413">
        <v>1</v>
      </c>
      <c r="G38" s="413"/>
      <c r="H38" s="76"/>
      <c r="I38" s="414" t="s">
        <v>416</v>
      </c>
      <c r="J38" s="414"/>
      <c r="K38" s="414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4"/>
    </row>
    <row r="39" spans="3:23" ht="15" customHeight="1" x14ac:dyDescent="0.25">
      <c r="F39" s="413"/>
      <c r="G39" s="413"/>
      <c r="H39" s="76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4"/>
    </row>
    <row r="40" spans="3:23" ht="15" customHeight="1" x14ac:dyDescent="0.25">
      <c r="F40" s="413">
        <v>2</v>
      </c>
      <c r="G40" s="413"/>
      <c r="I40" s="414" t="s">
        <v>417</v>
      </c>
      <c r="J40" s="414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  <c r="V40" s="414"/>
      <c r="W40" s="414"/>
    </row>
    <row r="41" spans="3:23" ht="15" customHeight="1" x14ac:dyDescent="0.25">
      <c r="F41" s="413"/>
      <c r="G41" s="413"/>
      <c r="I41" s="414"/>
      <c r="J41" s="414"/>
      <c r="K41" s="414"/>
      <c r="L41" s="414"/>
      <c r="M41" s="414"/>
      <c r="N41" s="414"/>
      <c r="O41" s="414"/>
      <c r="P41" s="414"/>
      <c r="Q41" s="414"/>
      <c r="R41" s="414"/>
      <c r="S41" s="414"/>
      <c r="T41" s="414"/>
      <c r="U41" s="414"/>
      <c r="V41" s="414"/>
      <c r="W41" s="414"/>
    </row>
    <row r="42" spans="3:23" ht="15" customHeight="1" x14ac:dyDescent="0.25">
      <c r="F42" s="413">
        <v>3</v>
      </c>
      <c r="G42" s="413"/>
      <c r="I42" s="414" t="s">
        <v>418</v>
      </c>
      <c r="J42" s="414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4"/>
    </row>
    <row r="43" spans="3:23" ht="15" customHeight="1" x14ac:dyDescent="0.25">
      <c r="F43" s="413"/>
      <c r="G43" s="413"/>
      <c r="I43" s="414"/>
      <c r="J43" s="414"/>
      <c r="K43" s="414"/>
      <c r="L43" s="414"/>
      <c r="M43" s="414"/>
      <c r="N43" s="414"/>
      <c r="O43" s="414"/>
      <c r="P43" s="414"/>
      <c r="Q43" s="414"/>
      <c r="R43" s="414"/>
      <c r="S43" s="414"/>
      <c r="T43" s="414"/>
      <c r="U43" s="414"/>
      <c r="V43" s="414"/>
      <c r="W43" s="414"/>
    </row>
    <row r="44" spans="3:23" ht="15" customHeight="1" x14ac:dyDescent="0.25">
      <c r="E44" s="76"/>
      <c r="F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</row>
    <row r="45" spans="3:23" ht="15" customHeight="1" x14ac:dyDescent="0.25">
      <c r="E45" s="76"/>
      <c r="F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</row>
  </sheetData>
  <mergeCells count="36">
    <mergeCell ref="F42:G43"/>
    <mergeCell ref="I42:W43"/>
    <mergeCell ref="T28:AI28"/>
    <mergeCell ref="A29:AI29"/>
    <mergeCell ref="A30:AI30"/>
    <mergeCell ref="F38:G39"/>
    <mergeCell ref="I38:W39"/>
    <mergeCell ref="F40:G41"/>
    <mergeCell ref="I40:W41"/>
    <mergeCell ref="B28:C28"/>
    <mergeCell ref="D28:E28"/>
    <mergeCell ref="G28:H28"/>
    <mergeCell ref="J28:K28"/>
    <mergeCell ref="L28:Q28"/>
    <mergeCell ref="R28:S28"/>
    <mergeCell ref="M24:T25"/>
    <mergeCell ref="U24:X25"/>
    <mergeCell ref="Y24:AH25"/>
    <mergeCell ref="B12:G13"/>
    <mergeCell ref="H12:N13"/>
    <mergeCell ref="O12:P13"/>
    <mergeCell ref="Q16:T17"/>
    <mergeCell ref="U16:AH17"/>
    <mergeCell ref="Q18:T19"/>
    <mergeCell ref="U18:AH19"/>
    <mergeCell ref="P20:T21"/>
    <mergeCell ref="U20:X21"/>
    <mergeCell ref="Y20:AH21"/>
    <mergeCell ref="Q22:T23"/>
    <mergeCell ref="U22:AH23"/>
    <mergeCell ref="B4:AH5"/>
    <mergeCell ref="B6:AH6"/>
    <mergeCell ref="X9:Y9"/>
    <mergeCell ref="Z9:AA9"/>
    <mergeCell ref="AC9:AD9"/>
    <mergeCell ref="AF9:AG9"/>
  </mergeCells>
  <phoneticPr fontId="2"/>
  <pageMargins left="0.7" right="0.7" top="0.75" bottom="0.75" header="0.3" footer="0.3"/>
  <pageSetup paperSize="9" scale="9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CDD6-1972-4FCC-9951-1B41F46D69A3}">
  <dimension ref="A2:K100"/>
  <sheetViews>
    <sheetView workbookViewId="0">
      <selection activeCell="D51" sqref="D51"/>
    </sheetView>
  </sheetViews>
  <sheetFormatPr defaultRowHeight="15" x14ac:dyDescent="0.4"/>
  <cols>
    <col min="1" max="3" width="4.75" style="71" customWidth="1"/>
    <col min="4" max="4" width="13" style="71" bestFit="1" customWidth="1"/>
    <col min="5" max="7" width="9" style="71"/>
    <col min="8" max="8" width="13" style="71" bestFit="1" customWidth="1"/>
    <col min="9" max="16384" width="9" style="71"/>
  </cols>
  <sheetData>
    <row r="2" spans="1:11" x14ac:dyDescent="0.4">
      <c r="A2" s="71">
        <v>1</v>
      </c>
      <c r="D2" s="71" t="e">
        <f>IFERROR(VLOOKUP(収支決算書!#REF!&amp;収支決算書!$C14,支出計画!$A$3:$G$308,COLUMN(E:E),FALSE),NA())</f>
        <v>#N/A</v>
      </c>
      <c r="F2" s="71" t="str">
        <f>IFERROR(VLOOKUP($A2,'×収支決算書(補助対象項目のみ)'!$D$12:$F$31,3,FALSE),NA())</f>
        <v/>
      </c>
      <c r="H2" s="71" t="e">
        <f>IF(ROW(D2)&lt;=COUNTA(D:D),INDEX(D:D,ROW(D2)),INDEX(F:F,ROW(F2)-COUNTA(D:D)))</f>
        <v>#N/A</v>
      </c>
      <c r="J2" s="71">
        <v>50</v>
      </c>
      <c r="K2" s="71">
        <f>COUNTIF($D$2:$D$51,"")</f>
        <v>0</v>
      </c>
    </row>
    <row r="3" spans="1:11" x14ac:dyDescent="0.4">
      <c r="A3" s="71">
        <v>2</v>
      </c>
      <c r="D3" s="71" t="e">
        <f>IFERROR(VLOOKUP(収支決算書!#REF!&amp;収支決算書!$C15,支出計画!$A$3:$G$308,COLUMN(E:E),FALSE),NA())</f>
        <v>#N/A</v>
      </c>
      <c r="F3" s="71" t="str">
        <f>IFERROR(VLOOKUP($A3,'×収支決算書(補助対象項目のみ)'!$D$12:$F$31,3,FALSE),NA())</f>
        <v/>
      </c>
      <c r="H3" s="71" t="e">
        <f t="shared" ref="H3:H66" si="0">IF(ROW(D3)&lt;=COUNTA(D:D),INDEX(D:D,ROW(D3)),INDEX(F:F,ROW(F3)-COUNTA(D:D)))</f>
        <v>#N/A</v>
      </c>
    </row>
    <row r="4" spans="1:11" x14ac:dyDescent="0.4">
      <c r="A4" s="71">
        <v>3</v>
      </c>
      <c r="D4" s="71" t="e">
        <f>IFERROR(VLOOKUP(収支決算書!#REF!&amp;収支決算書!$C16,支出計画!$A$3:$G$308,COLUMN(E:E),FALSE),NA())</f>
        <v>#N/A</v>
      </c>
      <c r="F4" s="71" t="str">
        <f>IFERROR(VLOOKUP($A4,'×収支決算書(補助対象項目のみ)'!$D$12:$F$31,3,FALSE),NA())</f>
        <v/>
      </c>
      <c r="H4" s="71" t="e">
        <f t="shared" si="0"/>
        <v>#N/A</v>
      </c>
    </row>
    <row r="5" spans="1:11" x14ac:dyDescent="0.4">
      <c r="A5" s="71">
        <v>4</v>
      </c>
      <c r="D5" s="71" t="e">
        <f>IFERROR(VLOOKUP(収支決算書!#REF!&amp;収支決算書!$C17,支出計画!$A$3:$G$308,COLUMN(E:E),FALSE),NA())</f>
        <v>#N/A</v>
      </c>
      <c r="F5" s="71" t="str">
        <f>IFERROR(VLOOKUP($A5,'×収支決算書(補助対象項目のみ)'!$D$12:$F$31,3,FALSE),NA())</f>
        <v/>
      </c>
      <c r="H5" s="71" t="e">
        <f t="shared" si="0"/>
        <v>#N/A</v>
      </c>
    </row>
    <row r="6" spans="1:11" x14ac:dyDescent="0.4">
      <c r="A6" s="71">
        <v>5</v>
      </c>
      <c r="D6" s="71" t="e">
        <f>IFERROR(VLOOKUP(収支決算書!#REF!&amp;収支決算書!$C18,支出計画!$A$3:$G$308,COLUMN(E:E),FALSE),NA())</f>
        <v>#N/A</v>
      </c>
      <c r="F6" s="71" t="str">
        <f>IFERROR(VLOOKUP($A6,'×収支決算書(補助対象項目のみ)'!$D$12:$F$31,3,FALSE),NA())</f>
        <v/>
      </c>
      <c r="H6" s="71" t="e">
        <f t="shared" si="0"/>
        <v>#N/A</v>
      </c>
    </row>
    <row r="7" spans="1:11" x14ac:dyDescent="0.4">
      <c r="A7" s="71">
        <v>6</v>
      </c>
      <c r="D7" s="71" t="e">
        <f>IFERROR(VLOOKUP(収支決算書!#REF!&amp;収支決算書!$C19,支出計画!$A$3:$G$308,COLUMN(E:E),FALSE),NA())</f>
        <v>#N/A</v>
      </c>
      <c r="F7" s="71" t="str">
        <f>IFERROR(VLOOKUP($A7,'×収支決算書(補助対象項目のみ)'!$D$12:$F$31,3,FALSE),NA())</f>
        <v/>
      </c>
      <c r="H7" s="71" t="e">
        <f t="shared" si="0"/>
        <v>#N/A</v>
      </c>
    </row>
    <row r="8" spans="1:11" x14ac:dyDescent="0.4">
      <c r="A8" s="71">
        <v>7</v>
      </c>
      <c r="D8" s="71" t="e">
        <f>IFERROR(VLOOKUP(収支決算書!#REF!&amp;収支決算書!$C20,支出計画!$A$3:$G$308,COLUMN(E:E),FALSE),NA())</f>
        <v>#N/A</v>
      </c>
      <c r="F8" s="71" t="str">
        <f>IFERROR(VLOOKUP($A8,'×収支決算書(補助対象項目のみ)'!$D$12:$F$31,3,FALSE),NA())</f>
        <v/>
      </c>
      <c r="H8" s="71" t="e">
        <f t="shared" si="0"/>
        <v>#N/A</v>
      </c>
    </row>
    <row r="9" spans="1:11" x14ac:dyDescent="0.4">
      <c r="A9" s="71">
        <v>8</v>
      </c>
      <c r="D9" s="71" t="e">
        <f>IFERROR(VLOOKUP(収支決算書!#REF!&amp;収支決算書!$C21,支出計画!$A$3:$G$308,COLUMN(E:E),FALSE),NA())</f>
        <v>#N/A</v>
      </c>
      <c r="F9" s="71" t="str">
        <f>IFERROR(VLOOKUP($A9,'×収支決算書(補助対象項目のみ)'!$D$12:$F$31,3,FALSE),NA())</f>
        <v/>
      </c>
      <c r="H9" s="71" t="e">
        <f t="shared" si="0"/>
        <v>#N/A</v>
      </c>
    </row>
    <row r="10" spans="1:11" x14ac:dyDescent="0.4">
      <c r="A10" s="71">
        <v>9</v>
      </c>
      <c r="D10" s="71" t="e">
        <f>IFERROR(VLOOKUP(収支決算書!#REF!&amp;収支決算書!$C22,支出計画!$A$3:$G$308,COLUMN(E:E),FALSE),NA())</f>
        <v>#N/A</v>
      </c>
      <c r="F10" s="71" t="str">
        <f>IFERROR(VLOOKUP($A10,'×収支決算書(補助対象項目のみ)'!$D$12:$F$31,3,FALSE),NA())</f>
        <v/>
      </c>
      <c r="H10" s="71" t="e">
        <f t="shared" si="0"/>
        <v>#N/A</v>
      </c>
    </row>
    <row r="11" spans="1:11" x14ac:dyDescent="0.4">
      <c r="A11" s="71">
        <v>10</v>
      </c>
      <c r="D11" s="71" t="e">
        <f>IFERROR(VLOOKUP(収支決算書!#REF!&amp;収支決算書!$C23,支出計画!$A$3:$G$308,COLUMN(E:E),FALSE),NA())</f>
        <v>#N/A</v>
      </c>
      <c r="F11" s="71" t="str">
        <f>IFERROR(VLOOKUP($A11,'×収支決算書(補助対象項目のみ)'!$D$12:$F$31,3,FALSE),NA())</f>
        <v/>
      </c>
      <c r="H11" s="71" t="e">
        <f t="shared" si="0"/>
        <v>#N/A</v>
      </c>
    </row>
    <row r="12" spans="1:11" x14ac:dyDescent="0.4">
      <c r="A12" s="71">
        <v>11</v>
      </c>
      <c r="D12" s="71" t="e">
        <f>IFERROR(VLOOKUP(収支決算書!#REF!&amp;収支決算書!$C24,支出計画!$A$3:$G$308,COLUMN(E:E),FALSE),NA())</f>
        <v>#N/A</v>
      </c>
      <c r="F12" s="71" t="str">
        <f>IFERROR(VLOOKUP($A12,'×収支決算書(補助対象項目のみ)'!$D$12:$F$31,3,FALSE),NA())</f>
        <v/>
      </c>
      <c r="H12" s="71" t="e">
        <f t="shared" si="0"/>
        <v>#N/A</v>
      </c>
    </row>
    <row r="13" spans="1:11" x14ac:dyDescent="0.4">
      <c r="A13" s="71">
        <v>12</v>
      </c>
      <c r="D13" s="71" t="e">
        <f>IFERROR(VLOOKUP(収支決算書!#REF!&amp;収支決算書!$C25,支出計画!$A$3:$G$308,COLUMN(E:E),FALSE),NA())</f>
        <v>#N/A</v>
      </c>
      <c r="F13" s="71" t="str">
        <f>IFERROR(VLOOKUP($A13,'×収支決算書(補助対象項目のみ)'!$D$12:$F$31,3,FALSE),NA())</f>
        <v/>
      </c>
      <c r="H13" s="71" t="e">
        <f t="shared" si="0"/>
        <v>#N/A</v>
      </c>
    </row>
    <row r="14" spans="1:11" x14ac:dyDescent="0.4">
      <c r="A14" s="71">
        <v>13</v>
      </c>
      <c r="D14" s="71" t="e">
        <f>IFERROR(VLOOKUP(収支決算書!#REF!&amp;収支決算書!$C26,支出計画!$A$3:$G$308,COLUMN(E:E),FALSE),NA())</f>
        <v>#N/A</v>
      </c>
      <c r="F14" s="71" t="str">
        <f>IFERROR(VLOOKUP($A14,'×収支決算書(補助対象項目のみ)'!$D$12:$F$31,3,FALSE),NA())</f>
        <v/>
      </c>
      <c r="H14" s="71" t="e">
        <f t="shared" si="0"/>
        <v>#N/A</v>
      </c>
    </row>
    <row r="15" spans="1:11" x14ac:dyDescent="0.4">
      <c r="A15" s="71">
        <v>14</v>
      </c>
      <c r="D15" s="71" t="e">
        <f>IFERROR(VLOOKUP(収支決算書!#REF!&amp;収支決算書!$C27,支出計画!$A$3:$G$308,COLUMN(E:E),FALSE),NA())</f>
        <v>#N/A</v>
      </c>
      <c r="F15" s="71" t="str">
        <f>IFERROR(VLOOKUP($A15,'×収支決算書(補助対象項目のみ)'!$D$12:$F$31,3,FALSE),NA())</f>
        <v/>
      </c>
      <c r="H15" s="71" t="e">
        <f t="shared" si="0"/>
        <v>#N/A</v>
      </c>
    </row>
    <row r="16" spans="1:11" x14ac:dyDescent="0.4">
      <c r="A16" s="71">
        <v>15</v>
      </c>
      <c r="D16" s="71" t="e">
        <f>IFERROR(VLOOKUP(収支決算書!#REF!&amp;収支決算書!$C28,支出計画!$A$3:$G$308,COLUMN(E:E),FALSE),NA())</f>
        <v>#N/A</v>
      </c>
      <c r="F16" s="71" t="str">
        <f>IFERROR(VLOOKUP($A16,'×収支決算書(補助対象項目のみ)'!$D$12:$F$31,3,FALSE),NA())</f>
        <v/>
      </c>
      <c r="H16" s="71" t="e">
        <f t="shared" si="0"/>
        <v>#N/A</v>
      </c>
    </row>
    <row r="17" spans="1:8" x14ac:dyDescent="0.4">
      <c r="A17" s="71">
        <v>16</v>
      </c>
      <c r="D17" s="71" t="e">
        <f>IFERROR(VLOOKUP(収支決算書!#REF!&amp;収支決算書!$C29,支出計画!$A$3:$G$308,COLUMN(E:E),FALSE),NA())</f>
        <v>#N/A</v>
      </c>
      <c r="F17" s="71" t="str">
        <f>IFERROR(VLOOKUP($A17,'×収支決算書(補助対象項目のみ)'!$D$12:$F$31,3,FALSE),NA())</f>
        <v/>
      </c>
      <c r="H17" s="71" t="e">
        <f t="shared" si="0"/>
        <v>#N/A</v>
      </c>
    </row>
    <row r="18" spans="1:8" x14ac:dyDescent="0.4">
      <c r="A18" s="71">
        <v>17</v>
      </c>
      <c r="D18" s="71" t="e">
        <f>IFERROR(VLOOKUP(収支決算書!#REF!&amp;収支決算書!$C30,支出計画!$A$3:$G$308,COLUMN(E:E),FALSE),NA())</f>
        <v>#N/A</v>
      </c>
      <c r="F18" s="71" t="str">
        <f>IFERROR(VLOOKUP($A18,'×収支決算書(補助対象項目のみ)'!$D$12:$F$31,3,FALSE),NA())</f>
        <v/>
      </c>
      <c r="H18" s="71" t="e">
        <f t="shared" si="0"/>
        <v>#N/A</v>
      </c>
    </row>
    <row r="19" spans="1:8" x14ac:dyDescent="0.4">
      <c r="A19" s="71">
        <v>18</v>
      </c>
      <c r="D19" s="71" t="e">
        <f>IFERROR(VLOOKUP(収支決算書!#REF!&amp;収支決算書!$C31,支出計画!$A$3:$G$308,COLUMN(E:E),FALSE),NA())</f>
        <v>#N/A</v>
      </c>
      <c r="F19" s="71" t="str">
        <f>IFERROR(VLOOKUP($A19,'×収支決算書(補助対象項目のみ)'!$D$12:$F$31,3,FALSE),NA())</f>
        <v/>
      </c>
      <c r="H19" s="71" t="e">
        <f t="shared" si="0"/>
        <v>#N/A</v>
      </c>
    </row>
    <row r="20" spans="1:8" x14ac:dyDescent="0.4">
      <c r="A20" s="71">
        <v>19</v>
      </c>
      <c r="D20" s="71" t="e">
        <f>IFERROR(VLOOKUP(収支決算書!#REF!&amp;収支決算書!$C32,支出計画!$A$3:$G$308,COLUMN(E:E),FALSE),NA())</f>
        <v>#N/A</v>
      </c>
      <c r="F20" s="71" t="str">
        <f>IFERROR(VLOOKUP($A20,'×収支決算書(補助対象項目のみ)'!$D$12:$F$31,3,FALSE),NA())</f>
        <v/>
      </c>
      <c r="H20" s="71" t="e">
        <f t="shared" si="0"/>
        <v>#N/A</v>
      </c>
    </row>
    <row r="21" spans="1:8" x14ac:dyDescent="0.4">
      <c r="A21" s="71">
        <v>20</v>
      </c>
      <c r="D21" s="71" t="e">
        <f>IFERROR(VLOOKUP(収支決算書!#REF!&amp;収支決算書!$C33,支出計画!$A$3:$G$308,COLUMN(E:E),FALSE),NA())</f>
        <v>#N/A</v>
      </c>
      <c r="F21" s="71" t="str">
        <f>IFERROR(VLOOKUP($A21,'×収支決算書(補助対象項目のみ)'!$D$12:$F$31,3,FALSE),NA())</f>
        <v/>
      </c>
      <c r="H21" s="71" t="e">
        <f t="shared" si="0"/>
        <v>#N/A</v>
      </c>
    </row>
    <row r="22" spans="1:8" x14ac:dyDescent="0.4">
      <c r="A22" s="71">
        <v>21</v>
      </c>
      <c r="D22" s="71" t="e">
        <f>IFERROR(VLOOKUP(収支決算書!#REF!&amp;収支決算書!$C34,支出計画!$A$3:$G$308,COLUMN(E:E),FALSE),NA())</f>
        <v>#N/A</v>
      </c>
      <c r="F22" s="71" t="e">
        <f>IFERROR(VLOOKUP($A22,'×収支決算書(補助対象項目のみ)'!$D$12:$F$31,3,FALSE),NA())</f>
        <v>#N/A</v>
      </c>
      <c r="H22" s="71" t="e">
        <f t="shared" si="0"/>
        <v>#N/A</v>
      </c>
    </row>
    <row r="23" spans="1:8" x14ac:dyDescent="0.4">
      <c r="A23" s="71">
        <v>22</v>
      </c>
      <c r="D23" s="71" t="e">
        <f>IFERROR(VLOOKUP(収支決算書!#REF!&amp;収支決算書!$C35,支出計画!$A$3:$G$308,COLUMN(E:E),FALSE),NA())</f>
        <v>#N/A</v>
      </c>
      <c r="F23" s="71" t="e">
        <f>IFERROR(VLOOKUP($A23,'×収支決算書(補助対象項目のみ)'!$D$12:$F$31,3,FALSE),NA())</f>
        <v>#N/A</v>
      </c>
      <c r="H23" s="71" t="e">
        <f t="shared" si="0"/>
        <v>#N/A</v>
      </c>
    </row>
    <row r="24" spans="1:8" x14ac:dyDescent="0.4">
      <c r="A24" s="71">
        <v>23</v>
      </c>
      <c r="D24" s="71" t="e">
        <f>IFERROR(VLOOKUP(収支決算書!#REF!&amp;収支決算書!$C36,支出計画!$A$3:$G$308,COLUMN(E:E),FALSE),NA())</f>
        <v>#N/A</v>
      </c>
      <c r="F24" s="71" t="e">
        <f>IFERROR(VLOOKUP($A24,'×収支決算書(補助対象項目のみ)'!$D$12:$F$31,3,FALSE),NA())</f>
        <v>#N/A</v>
      </c>
      <c r="H24" s="71" t="e">
        <f t="shared" si="0"/>
        <v>#N/A</v>
      </c>
    </row>
    <row r="25" spans="1:8" x14ac:dyDescent="0.4">
      <c r="A25" s="71">
        <v>24</v>
      </c>
      <c r="D25" s="71" t="e">
        <f>IFERROR(VLOOKUP(収支決算書!#REF!&amp;収支決算書!$C37,支出計画!$A$3:$G$308,COLUMN(E:E),FALSE),NA())</f>
        <v>#N/A</v>
      </c>
      <c r="F25" s="71" t="e">
        <f>IFERROR(VLOOKUP($A25,'×収支決算書(補助対象項目のみ)'!$D$12:$F$31,3,FALSE),NA())</f>
        <v>#N/A</v>
      </c>
      <c r="H25" s="71" t="e">
        <f t="shared" si="0"/>
        <v>#N/A</v>
      </c>
    </row>
    <row r="26" spans="1:8" x14ac:dyDescent="0.4">
      <c r="A26" s="71">
        <v>25</v>
      </c>
      <c r="D26" s="71" t="e">
        <f>IFERROR(VLOOKUP(収支決算書!#REF!&amp;収支決算書!$C38,支出計画!$A$3:$G$308,COLUMN(E:E),FALSE),NA())</f>
        <v>#N/A</v>
      </c>
      <c r="F26" s="71" t="e">
        <f>IFERROR(VLOOKUP($A26,'×収支決算書(補助対象項目のみ)'!$D$12:$F$31,3,FALSE),NA())</f>
        <v>#N/A</v>
      </c>
      <c r="H26" s="71" t="e">
        <f t="shared" si="0"/>
        <v>#N/A</v>
      </c>
    </row>
    <row r="27" spans="1:8" x14ac:dyDescent="0.4">
      <c r="A27" s="71">
        <v>26</v>
      </c>
      <c r="D27" s="71" t="e">
        <f>IFERROR(VLOOKUP(収支決算書!#REF!&amp;収支決算書!$C39,支出計画!$A$3:$G$308,COLUMN(E:E),FALSE),NA())</f>
        <v>#N/A</v>
      </c>
      <c r="F27" s="71" t="e">
        <f>IFERROR(VLOOKUP($A27,'×収支決算書(補助対象項目のみ)'!$D$12:$F$31,3,FALSE),NA())</f>
        <v>#N/A</v>
      </c>
      <c r="H27" s="71" t="e">
        <f t="shared" si="0"/>
        <v>#N/A</v>
      </c>
    </row>
    <row r="28" spans="1:8" x14ac:dyDescent="0.4">
      <c r="A28" s="71">
        <v>27</v>
      </c>
      <c r="D28" s="71" t="e">
        <f>IFERROR(VLOOKUP(収支決算書!#REF!&amp;収支決算書!$C40,支出計画!$A$3:$G$308,COLUMN(E:E),FALSE),NA())</f>
        <v>#N/A</v>
      </c>
      <c r="F28" s="71" t="e">
        <f>IFERROR(VLOOKUP($A28,'×収支決算書(補助対象項目のみ)'!$D$12:$F$31,3,FALSE),NA())</f>
        <v>#N/A</v>
      </c>
      <c r="H28" s="71" t="e">
        <f t="shared" si="0"/>
        <v>#N/A</v>
      </c>
    </row>
    <row r="29" spans="1:8" x14ac:dyDescent="0.4">
      <c r="A29" s="71">
        <v>28</v>
      </c>
      <c r="D29" s="71" t="e">
        <f>IFERROR(VLOOKUP(収支決算書!#REF!&amp;収支決算書!$C41,支出計画!$A$3:$G$308,COLUMN(E:E),FALSE),NA())</f>
        <v>#N/A</v>
      </c>
      <c r="F29" s="71" t="e">
        <f>IFERROR(VLOOKUP($A29,'×収支決算書(補助対象項目のみ)'!$D$12:$F$31,3,FALSE),NA())</f>
        <v>#N/A</v>
      </c>
      <c r="H29" s="71" t="e">
        <f>IF(ROW(D29)&lt;=COUNTA(D:D),INDEX(D:D,ROW(D29)),INDEX(F:F,ROW(F29)-COUNTA(D:D)))</f>
        <v>#N/A</v>
      </c>
    </row>
    <row r="30" spans="1:8" x14ac:dyDescent="0.4">
      <c r="A30" s="71">
        <v>29</v>
      </c>
      <c r="D30" s="71" t="e">
        <f>IFERROR(VLOOKUP(収支決算書!#REF!&amp;収支決算書!$C42,支出計画!$A$3:$G$308,COLUMN(E:E),FALSE),NA())</f>
        <v>#N/A</v>
      </c>
      <c r="F30" s="71" t="e">
        <f>IFERROR(VLOOKUP($A30,'×収支決算書(補助対象項目のみ)'!$D$12:$F$31,3,FALSE),NA())</f>
        <v>#N/A</v>
      </c>
      <c r="H30" s="71" t="e">
        <f t="shared" si="0"/>
        <v>#N/A</v>
      </c>
    </row>
    <row r="31" spans="1:8" x14ac:dyDescent="0.4">
      <c r="A31" s="71">
        <v>30</v>
      </c>
      <c r="D31" s="71" t="e">
        <f>IFERROR(VLOOKUP(収支決算書!#REF!&amp;収支決算書!$C43,支出計画!$A$3:$G$308,COLUMN(E:E),FALSE),NA())</f>
        <v>#N/A</v>
      </c>
      <c r="F31" s="71" t="e">
        <f>IFERROR(VLOOKUP($A31,'×収支決算書(補助対象項目のみ)'!$D$12:$F$31,3,FALSE),NA())</f>
        <v>#N/A</v>
      </c>
      <c r="H31" s="71" t="e">
        <f t="shared" si="0"/>
        <v>#N/A</v>
      </c>
    </row>
    <row r="32" spans="1:8" x14ac:dyDescent="0.4">
      <c r="A32" s="71">
        <v>31</v>
      </c>
      <c r="D32" s="71" t="e">
        <f>IFERROR(VLOOKUP(収支決算書!#REF!&amp;収支決算書!$C44,支出計画!$A$3:$G$308,COLUMN(E:E),FALSE),NA())</f>
        <v>#N/A</v>
      </c>
      <c r="F32" s="71" t="e">
        <f>IFERROR(VLOOKUP($A32,'×収支決算書(補助対象項目のみ)'!$D$12:$F$31,3,FALSE),NA())</f>
        <v>#N/A</v>
      </c>
      <c r="H32" s="71" t="e">
        <f t="shared" si="0"/>
        <v>#N/A</v>
      </c>
    </row>
    <row r="33" spans="1:8" x14ac:dyDescent="0.4">
      <c r="A33" s="71">
        <v>32</v>
      </c>
      <c r="D33" s="71" t="e">
        <f>IFERROR(VLOOKUP(収支決算書!#REF!&amp;収支決算書!$C45,支出計画!$A$3:$G$308,COLUMN(E:E),FALSE),NA())</f>
        <v>#N/A</v>
      </c>
      <c r="F33" s="71" t="e">
        <f>IFERROR(VLOOKUP($A33,'×収支決算書(補助対象項目のみ)'!$D$12:$F$31,3,FALSE),NA())</f>
        <v>#N/A</v>
      </c>
      <c r="H33" s="71" t="e">
        <f t="shared" si="0"/>
        <v>#N/A</v>
      </c>
    </row>
    <row r="34" spans="1:8" x14ac:dyDescent="0.4">
      <c r="A34" s="71">
        <v>33</v>
      </c>
      <c r="D34" s="71" t="e">
        <f>IFERROR(VLOOKUP(収支決算書!#REF!&amp;収支決算書!$C46,支出計画!$A$3:$G$308,COLUMN(E:E),FALSE),NA())</f>
        <v>#N/A</v>
      </c>
      <c r="F34" s="71" t="e">
        <f>IFERROR(VLOOKUP($A34,'×収支決算書(補助対象項目のみ)'!$D$12:$F$31,3,FALSE),NA())</f>
        <v>#N/A</v>
      </c>
      <c r="H34" s="71" t="e">
        <f t="shared" si="0"/>
        <v>#N/A</v>
      </c>
    </row>
    <row r="35" spans="1:8" x14ac:dyDescent="0.4">
      <c r="A35" s="71">
        <v>34</v>
      </c>
      <c r="D35" s="71" t="e">
        <f>IFERROR(VLOOKUP(収支決算書!#REF!&amp;収支決算書!$C47,支出計画!$A$3:$G$308,COLUMN(E:E),FALSE),NA())</f>
        <v>#N/A</v>
      </c>
      <c r="F35" s="71" t="e">
        <f>IFERROR(VLOOKUP($A35,'×収支決算書(補助対象項目のみ)'!$D$12:$F$31,3,FALSE),NA())</f>
        <v>#N/A</v>
      </c>
      <c r="H35" s="71" t="e">
        <f t="shared" si="0"/>
        <v>#N/A</v>
      </c>
    </row>
    <row r="36" spans="1:8" x14ac:dyDescent="0.4">
      <c r="A36" s="71">
        <v>35</v>
      </c>
      <c r="D36" s="71" t="e">
        <f>IFERROR(VLOOKUP(収支決算書!#REF!&amp;収支決算書!$C48,支出計画!$A$3:$G$308,COLUMN(E:E),FALSE),NA())</f>
        <v>#N/A</v>
      </c>
      <c r="F36" s="71" t="e">
        <f>IFERROR(VLOOKUP($A36,'×収支決算書(補助対象項目のみ)'!$D$12:$F$31,3,FALSE),NA())</f>
        <v>#N/A</v>
      </c>
      <c r="H36" s="71" t="e">
        <f t="shared" si="0"/>
        <v>#N/A</v>
      </c>
    </row>
    <row r="37" spans="1:8" x14ac:dyDescent="0.4">
      <c r="A37" s="71">
        <v>36</v>
      </c>
      <c r="D37" s="71" t="e">
        <f>IFERROR(VLOOKUP(収支決算書!#REF!&amp;収支決算書!$C49,支出計画!$A$3:$G$308,COLUMN(E:E),FALSE),NA())</f>
        <v>#N/A</v>
      </c>
      <c r="F37" s="71" t="e">
        <f>IFERROR(VLOOKUP($A37,'×収支決算書(補助対象項目のみ)'!$D$12:$F$31,3,FALSE),NA())</f>
        <v>#N/A</v>
      </c>
      <c r="H37" s="71" t="e">
        <f t="shared" si="0"/>
        <v>#N/A</v>
      </c>
    </row>
    <row r="38" spans="1:8" x14ac:dyDescent="0.4">
      <c r="A38" s="71">
        <v>37</v>
      </c>
      <c r="D38" s="71" t="e">
        <f>IFERROR(VLOOKUP(収支決算書!#REF!&amp;収支決算書!$C50,支出計画!$A$3:$G$308,COLUMN(E:E),FALSE),NA())</f>
        <v>#N/A</v>
      </c>
      <c r="F38" s="71" t="e">
        <f>IFERROR(VLOOKUP($A38,'×収支決算書(補助対象項目のみ)'!$D$12:$F$31,3,FALSE),NA())</f>
        <v>#N/A</v>
      </c>
      <c r="H38" s="71" t="e">
        <f t="shared" si="0"/>
        <v>#N/A</v>
      </c>
    </row>
    <row r="39" spans="1:8" x14ac:dyDescent="0.4">
      <c r="A39" s="71">
        <v>38</v>
      </c>
      <c r="D39" s="71" t="e">
        <f>IFERROR(VLOOKUP(収支決算書!#REF!&amp;収支決算書!$C51,支出計画!$A$3:$G$308,COLUMN(E:E),FALSE),NA())</f>
        <v>#N/A</v>
      </c>
      <c r="F39" s="71" t="e">
        <f>IFERROR(VLOOKUP($A39,'×収支決算書(補助対象項目のみ)'!$D$12:$F$31,3,FALSE),NA())</f>
        <v>#N/A</v>
      </c>
      <c r="H39" s="71" t="e">
        <f t="shared" si="0"/>
        <v>#N/A</v>
      </c>
    </row>
    <row r="40" spans="1:8" x14ac:dyDescent="0.4">
      <c r="A40" s="71">
        <v>39</v>
      </c>
      <c r="D40" s="71" t="e">
        <f>IFERROR(VLOOKUP(収支決算書!#REF!&amp;収支決算書!$C52,支出計画!$A$3:$G$308,COLUMN(E:E),FALSE),NA())</f>
        <v>#N/A</v>
      </c>
      <c r="F40" s="71" t="e">
        <f>IFERROR(VLOOKUP($A40,'×収支決算書(補助対象項目のみ)'!$D$12:$F$31,3,FALSE),NA())</f>
        <v>#N/A</v>
      </c>
      <c r="H40" s="71" t="e">
        <f t="shared" si="0"/>
        <v>#N/A</v>
      </c>
    </row>
    <row r="41" spans="1:8" x14ac:dyDescent="0.4">
      <c r="A41" s="71">
        <v>40</v>
      </c>
      <c r="D41" s="71" t="e">
        <f>IFERROR(VLOOKUP(収支決算書!#REF!&amp;収支決算書!$C53,支出計画!$A$3:$G$308,COLUMN(E:E),FALSE),NA())</f>
        <v>#N/A</v>
      </c>
      <c r="F41" s="71" t="e">
        <f>IFERROR(VLOOKUP($A41,'×収支決算書(補助対象項目のみ)'!$D$12:$F$31,3,FALSE),NA())</f>
        <v>#N/A</v>
      </c>
      <c r="H41" s="71" t="e">
        <f t="shared" si="0"/>
        <v>#N/A</v>
      </c>
    </row>
    <row r="42" spans="1:8" x14ac:dyDescent="0.4">
      <c r="A42" s="71">
        <v>41</v>
      </c>
      <c r="D42" s="71" t="e">
        <f>IFERROR(VLOOKUP(収支決算書!#REF!&amp;収支決算書!$C54,支出計画!$A$3:$G$308,COLUMN(E:E),FALSE),NA())</f>
        <v>#N/A</v>
      </c>
      <c r="F42" s="71" t="e">
        <f>IFERROR(VLOOKUP($A42,'×収支決算書(補助対象項目のみ)'!$D$12:$F$31,3,FALSE),NA())</f>
        <v>#N/A</v>
      </c>
      <c r="H42" s="71" t="e">
        <f t="shared" si="0"/>
        <v>#N/A</v>
      </c>
    </row>
    <row r="43" spans="1:8" x14ac:dyDescent="0.4">
      <c r="A43" s="71">
        <v>42</v>
      </c>
      <c r="D43" s="71" t="e">
        <f>IFERROR(VLOOKUP(収支決算書!#REF!&amp;収支決算書!$C55,支出計画!$A$3:$G$308,COLUMN(E:E),FALSE),NA())</f>
        <v>#N/A</v>
      </c>
      <c r="F43" s="71" t="e">
        <f>IFERROR(VLOOKUP($A43,'×収支決算書(補助対象項目のみ)'!$D$12:$F$31,3,FALSE),NA())</f>
        <v>#N/A</v>
      </c>
      <c r="H43" s="71" t="e">
        <f t="shared" si="0"/>
        <v>#N/A</v>
      </c>
    </row>
    <row r="44" spans="1:8" x14ac:dyDescent="0.4">
      <c r="A44" s="71">
        <v>43</v>
      </c>
      <c r="D44" s="71" t="e">
        <f>IFERROR(VLOOKUP(収支決算書!#REF!&amp;収支決算書!$C56,支出計画!$A$3:$G$308,COLUMN(E:E),FALSE),NA())</f>
        <v>#N/A</v>
      </c>
      <c r="F44" s="71" t="e">
        <f>IFERROR(VLOOKUP($A44,'×収支決算書(補助対象項目のみ)'!$D$12:$F$31,3,FALSE),NA())</f>
        <v>#N/A</v>
      </c>
      <c r="H44" s="71" t="e">
        <f t="shared" si="0"/>
        <v>#N/A</v>
      </c>
    </row>
    <row r="45" spans="1:8" x14ac:dyDescent="0.4">
      <c r="A45" s="71">
        <v>44</v>
      </c>
      <c r="D45" s="71" t="e">
        <f>IFERROR(VLOOKUP(収支決算書!#REF!&amp;収支決算書!$C57,支出計画!$A$3:$G$308,COLUMN(E:E),FALSE),NA())</f>
        <v>#N/A</v>
      </c>
      <c r="F45" s="71" t="e">
        <f>IFERROR(VLOOKUP($A45,'×収支決算書(補助対象項目のみ)'!$D$12:$F$31,3,FALSE),NA())</f>
        <v>#N/A</v>
      </c>
      <c r="H45" s="71" t="e">
        <f t="shared" si="0"/>
        <v>#N/A</v>
      </c>
    </row>
    <row r="46" spans="1:8" x14ac:dyDescent="0.4">
      <c r="A46" s="71">
        <v>45</v>
      </c>
      <c r="D46" s="71" t="e">
        <f>IFERROR(VLOOKUP(収支決算書!#REF!&amp;収支決算書!$C58,支出計画!$A$3:$G$308,COLUMN(E:E),FALSE),NA())</f>
        <v>#N/A</v>
      </c>
      <c r="F46" s="71" t="e">
        <f>IFERROR(VLOOKUP($A46,'×収支決算書(補助対象項目のみ)'!$D$12:$F$31,3,FALSE),NA())</f>
        <v>#N/A</v>
      </c>
      <c r="H46" s="71" t="e">
        <f t="shared" si="0"/>
        <v>#N/A</v>
      </c>
    </row>
    <row r="47" spans="1:8" x14ac:dyDescent="0.4">
      <c r="A47" s="71">
        <v>46</v>
      </c>
      <c r="D47" s="71" t="e">
        <f>IFERROR(VLOOKUP(収支決算書!#REF!&amp;収支決算書!$C59,支出計画!$A$3:$G$308,COLUMN(E:E),FALSE),NA())</f>
        <v>#N/A</v>
      </c>
      <c r="F47" s="71" t="e">
        <f>IFERROR(VLOOKUP($A47,'×収支決算書(補助対象項目のみ)'!$D$12:$F$31,3,FALSE),NA())</f>
        <v>#N/A</v>
      </c>
      <c r="H47" s="71" t="e">
        <f t="shared" si="0"/>
        <v>#N/A</v>
      </c>
    </row>
    <row r="48" spans="1:8" x14ac:dyDescent="0.4">
      <c r="A48" s="71">
        <v>47</v>
      </c>
      <c r="D48" s="71" t="e">
        <f>IFERROR(VLOOKUP(収支決算書!#REF!&amp;収支決算書!$C60,支出計画!$A$3:$G$308,COLUMN(E:E),FALSE),NA())</f>
        <v>#N/A</v>
      </c>
      <c r="F48" s="71" t="e">
        <f>IFERROR(VLOOKUP($A48,'×収支決算書(補助対象項目のみ)'!$D$12:$F$31,3,FALSE),NA())</f>
        <v>#N/A</v>
      </c>
      <c r="H48" s="71" t="e">
        <f t="shared" si="0"/>
        <v>#N/A</v>
      </c>
    </row>
    <row r="49" spans="1:8" x14ac:dyDescent="0.4">
      <c r="A49" s="71">
        <v>48</v>
      </c>
      <c r="D49" s="71" t="e">
        <f>IFERROR(VLOOKUP(収支決算書!#REF!&amp;収支決算書!$C61,支出計画!$A$3:$G$308,COLUMN(E:E),FALSE),NA())</f>
        <v>#N/A</v>
      </c>
      <c r="F49" s="71" t="e">
        <f>IFERROR(VLOOKUP($A49,'×収支決算書(補助対象項目のみ)'!$D$12:$F$31,3,FALSE),NA())</f>
        <v>#N/A</v>
      </c>
      <c r="H49" s="71" t="e">
        <f t="shared" si="0"/>
        <v>#N/A</v>
      </c>
    </row>
    <row r="50" spans="1:8" x14ac:dyDescent="0.4">
      <c r="A50" s="71">
        <v>49</v>
      </c>
      <c r="D50" s="71" t="e">
        <f>IFERROR(VLOOKUP(収支決算書!#REF!&amp;収支決算書!$C62,支出計画!$A$3:$G$308,COLUMN(E:E),FALSE),NA())</f>
        <v>#N/A</v>
      </c>
      <c r="F50" s="71" t="e">
        <f>IFERROR(VLOOKUP($A50,'×収支決算書(補助対象項目のみ)'!$D$12:$F$31,3,FALSE),NA())</f>
        <v>#N/A</v>
      </c>
      <c r="H50" s="71" t="e">
        <f>IF(ROW(D50)&lt;COUNTA(D:D),INDEX(D:D,ROW(D50)),INDEX(F:F,ROW(F50)-COUNTA(D:D)))</f>
        <v>#N/A</v>
      </c>
    </row>
    <row r="51" spans="1:8" x14ac:dyDescent="0.4">
      <c r="A51" s="71">
        <v>50</v>
      </c>
      <c r="D51" s="71" t="e">
        <f>IFERROR(VLOOKUP(収支決算書!#REF!&amp;収支決算書!$C63,支出計画!$A$3:$G$308,COLUMN(E:E),FALSE),NA())</f>
        <v>#N/A</v>
      </c>
      <c r="F51" s="71" t="e">
        <f>IFERROR(VLOOKUP($A51,'×収支決算書(補助対象項目のみ)'!$D$12:$F$31,3,FALSE),NA())</f>
        <v>#N/A</v>
      </c>
      <c r="H51" s="71">
        <f>IF(ROW(D51)&lt;=COUNTA(D:D),INDEX(D:D,ROW(D51)),INDEX(F:F,ROW(F51)-COUNTA(D:D)))</f>
        <v>0</v>
      </c>
    </row>
    <row r="52" spans="1:8" x14ac:dyDescent="0.4">
      <c r="H52" s="71" t="str">
        <f t="shared" si="0"/>
        <v/>
      </c>
    </row>
    <row r="53" spans="1:8" x14ac:dyDescent="0.4">
      <c r="H53" s="71" t="str">
        <f t="shared" si="0"/>
        <v/>
      </c>
    </row>
    <row r="54" spans="1:8" x14ac:dyDescent="0.4">
      <c r="H54" s="71" t="str">
        <f t="shared" si="0"/>
        <v/>
      </c>
    </row>
    <row r="55" spans="1:8" x14ac:dyDescent="0.4">
      <c r="H55" s="71" t="str">
        <f t="shared" si="0"/>
        <v/>
      </c>
    </row>
    <row r="56" spans="1:8" x14ac:dyDescent="0.4">
      <c r="H56" s="71" t="str">
        <f t="shared" si="0"/>
        <v/>
      </c>
    </row>
    <row r="57" spans="1:8" x14ac:dyDescent="0.4">
      <c r="H57" s="71" t="str">
        <f t="shared" si="0"/>
        <v/>
      </c>
    </row>
    <row r="58" spans="1:8" x14ac:dyDescent="0.4">
      <c r="H58" s="71" t="str">
        <f t="shared" si="0"/>
        <v/>
      </c>
    </row>
    <row r="59" spans="1:8" x14ac:dyDescent="0.4">
      <c r="H59" s="71" t="str">
        <f t="shared" si="0"/>
        <v/>
      </c>
    </row>
    <row r="60" spans="1:8" x14ac:dyDescent="0.4">
      <c r="H60" s="71" t="str">
        <f t="shared" si="0"/>
        <v/>
      </c>
    </row>
    <row r="61" spans="1:8" x14ac:dyDescent="0.4">
      <c r="H61" s="71" t="str">
        <f t="shared" si="0"/>
        <v/>
      </c>
    </row>
    <row r="62" spans="1:8" x14ac:dyDescent="0.4">
      <c r="H62" s="71" t="str">
        <f t="shared" si="0"/>
        <v/>
      </c>
    </row>
    <row r="63" spans="1:8" x14ac:dyDescent="0.4">
      <c r="H63" s="71" t="str">
        <f t="shared" si="0"/>
        <v/>
      </c>
    </row>
    <row r="64" spans="1:8" x14ac:dyDescent="0.4">
      <c r="H64" s="71" t="str">
        <f t="shared" si="0"/>
        <v/>
      </c>
    </row>
    <row r="65" spans="8:8" x14ac:dyDescent="0.4">
      <c r="H65" s="71" t="str">
        <f t="shared" si="0"/>
        <v/>
      </c>
    </row>
    <row r="66" spans="8:8" x14ac:dyDescent="0.4">
      <c r="H66" s="71" t="str">
        <f t="shared" si="0"/>
        <v/>
      </c>
    </row>
    <row r="67" spans="8:8" x14ac:dyDescent="0.4">
      <c r="H67" s="71" t="str">
        <f t="shared" ref="H67:H100" si="1">IF(ROW(D67)&lt;=COUNTA(D:D),INDEX(D:D,ROW(D67)),INDEX(F:F,ROW(F67)-COUNTA(D:D)))</f>
        <v/>
      </c>
    </row>
    <row r="68" spans="8:8" x14ac:dyDescent="0.4">
      <c r="H68" s="71" t="str">
        <f t="shared" si="1"/>
        <v/>
      </c>
    </row>
    <row r="69" spans="8:8" x14ac:dyDescent="0.4">
      <c r="H69" s="71" t="str">
        <f t="shared" si="1"/>
        <v/>
      </c>
    </row>
    <row r="70" spans="8:8" x14ac:dyDescent="0.4">
      <c r="H70" s="71" t="str">
        <f t="shared" si="1"/>
        <v/>
      </c>
    </row>
    <row r="71" spans="8:8" x14ac:dyDescent="0.4">
      <c r="H71" s="71" t="str">
        <f t="shared" si="1"/>
        <v/>
      </c>
    </row>
    <row r="72" spans="8:8" x14ac:dyDescent="0.4">
      <c r="H72" s="71" t="e">
        <f t="shared" si="1"/>
        <v>#N/A</v>
      </c>
    </row>
    <row r="73" spans="8:8" x14ac:dyDescent="0.4">
      <c r="H73" s="71" t="e">
        <f t="shared" si="1"/>
        <v>#N/A</v>
      </c>
    </row>
    <row r="74" spans="8:8" x14ac:dyDescent="0.4">
      <c r="H74" s="71" t="e">
        <f t="shared" si="1"/>
        <v>#N/A</v>
      </c>
    </row>
    <row r="75" spans="8:8" x14ac:dyDescent="0.4">
      <c r="H75" s="71" t="e">
        <f t="shared" si="1"/>
        <v>#N/A</v>
      </c>
    </row>
    <row r="76" spans="8:8" x14ac:dyDescent="0.4">
      <c r="H76" s="71" t="e">
        <f t="shared" si="1"/>
        <v>#N/A</v>
      </c>
    </row>
    <row r="77" spans="8:8" x14ac:dyDescent="0.4">
      <c r="H77" s="71" t="e">
        <f t="shared" si="1"/>
        <v>#N/A</v>
      </c>
    </row>
    <row r="78" spans="8:8" x14ac:dyDescent="0.4">
      <c r="H78" s="71" t="e">
        <f t="shared" si="1"/>
        <v>#N/A</v>
      </c>
    </row>
    <row r="79" spans="8:8" x14ac:dyDescent="0.4">
      <c r="H79" s="71" t="e">
        <f t="shared" si="1"/>
        <v>#N/A</v>
      </c>
    </row>
    <row r="80" spans="8:8" x14ac:dyDescent="0.4">
      <c r="H80" s="71" t="e">
        <f t="shared" si="1"/>
        <v>#N/A</v>
      </c>
    </row>
    <row r="81" spans="8:8" x14ac:dyDescent="0.4">
      <c r="H81" s="71" t="e">
        <f t="shared" si="1"/>
        <v>#N/A</v>
      </c>
    </row>
    <row r="82" spans="8:8" x14ac:dyDescent="0.4">
      <c r="H82" s="71" t="e">
        <f t="shared" si="1"/>
        <v>#N/A</v>
      </c>
    </row>
    <row r="83" spans="8:8" x14ac:dyDescent="0.4">
      <c r="H83" s="71" t="e">
        <f t="shared" si="1"/>
        <v>#N/A</v>
      </c>
    </row>
    <row r="84" spans="8:8" x14ac:dyDescent="0.4">
      <c r="H84" s="71" t="e">
        <f t="shared" si="1"/>
        <v>#N/A</v>
      </c>
    </row>
    <row r="85" spans="8:8" x14ac:dyDescent="0.4">
      <c r="H85" s="71" t="e">
        <f t="shared" si="1"/>
        <v>#N/A</v>
      </c>
    </row>
    <row r="86" spans="8:8" x14ac:dyDescent="0.4">
      <c r="H86" s="71" t="e">
        <f t="shared" si="1"/>
        <v>#N/A</v>
      </c>
    </row>
    <row r="87" spans="8:8" x14ac:dyDescent="0.4">
      <c r="H87" s="71" t="e">
        <f t="shared" si="1"/>
        <v>#N/A</v>
      </c>
    </row>
    <row r="88" spans="8:8" x14ac:dyDescent="0.4">
      <c r="H88" s="71" t="e">
        <f t="shared" si="1"/>
        <v>#N/A</v>
      </c>
    </row>
    <row r="89" spans="8:8" x14ac:dyDescent="0.4">
      <c r="H89" s="71" t="e">
        <f t="shared" si="1"/>
        <v>#N/A</v>
      </c>
    </row>
    <row r="90" spans="8:8" x14ac:dyDescent="0.4">
      <c r="H90" s="71" t="e">
        <f t="shared" si="1"/>
        <v>#N/A</v>
      </c>
    </row>
    <row r="91" spans="8:8" x14ac:dyDescent="0.4">
      <c r="H91" s="71" t="e">
        <f t="shared" si="1"/>
        <v>#N/A</v>
      </c>
    </row>
    <row r="92" spans="8:8" x14ac:dyDescent="0.4">
      <c r="H92" s="71" t="e">
        <f t="shared" si="1"/>
        <v>#N/A</v>
      </c>
    </row>
    <row r="93" spans="8:8" x14ac:dyDescent="0.4">
      <c r="H93" s="71" t="e">
        <f t="shared" si="1"/>
        <v>#N/A</v>
      </c>
    </row>
    <row r="94" spans="8:8" x14ac:dyDescent="0.4">
      <c r="H94" s="71" t="e">
        <f t="shared" si="1"/>
        <v>#N/A</v>
      </c>
    </row>
    <row r="95" spans="8:8" x14ac:dyDescent="0.4">
      <c r="H95" s="71" t="e">
        <f t="shared" si="1"/>
        <v>#N/A</v>
      </c>
    </row>
    <row r="96" spans="8:8" x14ac:dyDescent="0.4">
      <c r="H96" s="71" t="e">
        <f t="shared" si="1"/>
        <v>#N/A</v>
      </c>
    </row>
    <row r="97" spans="8:8" x14ac:dyDescent="0.4">
      <c r="H97" s="71" t="e">
        <f t="shared" si="1"/>
        <v>#N/A</v>
      </c>
    </row>
    <row r="98" spans="8:8" x14ac:dyDescent="0.4">
      <c r="H98" s="71" t="e">
        <f t="shared" si="1"/>
        <v>#N/A</v>
      </c>
    </row>
    <row r="99" spans="8:8" x14ac:dyDescent="0.4">
      <c r="H99" s="71" t="e">
        <f t="shared" si="1"/>
        <v>#N/A</v>
      </c>
    </row>
    <row r="100" spans="8:8" x14ac:dyDescent="0.4">
      <c r="H100" s="71" t="e">
        <f t="shared" si="1"/>
        <v>#N/A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DC72-53A8-4CFE-9F05-7DC6AA01DD19}">
  <sheetPr>
    <pageSetUpPr fitToPage="1"/>
  </sheetPr>
  <dimension ref="A2:A61"/>
  <sheetViews>
    <sheetView topLeftCell="A49" workbookViewId="0">
      <selection activeCell="B3" sqref="B3"/>
    </sheetView>
  </sheetViews>
  <sheetFormatPr defaultRowHeight="15" x14ac:dyDescent="0.4"/>
  <cols>
    <col min="1" max="1" width="21.375" style="71" bestFit="1" customWidth="1"/>
    <col min="2" max="16384" width="9" style="71"/>
  </cols>
  <sheetData>
    <row r="2" spans="1:1" x14ac:dyDescent="0.4">
      <c r="A2" s="71" t="s">
        <v>442</v>
      </c>
    </row>
    <row r="3" spans="1:1" x14ac:dyDescent="0.4">
      <c r="A3" s="71" t="s">
        <v>440</v>
      </c>
    </row>
    <row r="4" spans="1:1" x14ac:dyDescent="0.4">
      <c r="A4" s="71" t="s">
        <v>441</v>
      </c>
    </row>
    <row r="5" spans="1:1" x14ac:dyDescent="0.4">
      <c r="A5" s="71" t="s">
        <v>460</v>
      </c>
    </row>
    <row r="6" spans="1:1" x14ac:dyDescent="0.4">
      <c r="A6" s="71" t="s">
        <v>495</v>
      </c>
    </row>
    <row r="7" spans="1:1" x14ac:dyDescent="0.4">
      <c r="A7" s="71" t="s">
        <v>461</v>
      </c>
    </row>
    <row r="8" spans="1:1" x14ac:dyDescent="0.4">
      <c r="A8" s="71" t="s">
        <v>487</v>
      </c>
    </row>
    <row r="9" spans="1:1" x14ac:dyDescent="0.4">
      <c r="A9" s="71" t="s">
        <v>488</v>
      </c>
    </row>
    <row r="10" spans="1:1" x14ac:dyDescent="0.4">
      <c r="A10" s="71" t="s">
        <v>378</v>
      </c>
    </row>
    <row r="11" spans="1:1" x14ac:dyDescent="0.4">
      <c r="A11" s="71" t="s">
        <v>383</v>
      </c>
    </row>
    <row r="12" spans="1:1" x14ac:dyDescent="0.4">
      <c r="A12" s="71" t="s">
        <v>485</v>
      </c>
    </row>
    <row r="13" spans="1:1" x14ac:dyDescent="0.4">
      <c r="A13" s="71" t="s">
        <v>486</v>
      </c>
    </row>
    <row r="14" spans="1:1" x14ac:dyDescent="0.4">
      <c r="A14" s="71" t="s">
        <v>489</v>
      </c>
    </row>
    <row r="15" spans="1:1" x14ac:dyDescent="0.4">
      <c r="A15" s="71" t="s">
        <v>457</v>
      </c>
    </row>
    <row r="16" spans="1:1" x14ac:dyDescent="0.4">
      <c r="A16" s="71" t="s">
        <v>498</v>
      </c>
    </row>
    <row r="17" spans="1:1" x14ac:dyDescent="0.4">
      <c r="A17" s="71" t="s">
        <v>462</v>
      </c>
    </row>
    <row r="18" spans="1:1" x14ac:dyDescent="0.4">
      <c r="A18" s="71" t="s">
        <v>445</v>
      </c>
    </row>
    <row r="19" spans="1:1" x14ac:dyDescent="0.4">
      <c r="A19" s="71" t="s">
        <v>446</v>
      </c>
    </row>
    <row r="20" spans="1:1" x14ac:dyDescent="0.4">
      <c r="A20" s="71" t="s">
        <v>463</v>
      </c>
    </row>
    <row r="21" spans="1:1" x14ac:dyDescent="0.4">
      <c r="A21" s="71" t="s">
        <v>447</v>
      </c>
    </row>
    <row r="22" spans="1:1" x14ac:dyDescent="0.4">
      <c r="A22" s="71" t="s">
        <v>453</v>
      </c>
    </row>
    <row r="23" spans="1:1" x14ac:dyDescent="0.4">
      <c r="A23" s="71" t="s">
        <v>490</v>
      </c>
    </row>
    <row r="24" spans="1:1" x14ac:dyDescent="0.4">
      <c r="A24" s="71" t="s">
        <v>467</v>
      </c>
    </row>
    <row r="25" spans="1:1" x14ac:dyDescent="0.4">
      <c r="A25" s="71" t="s">
        <v>448</v>
      </c>
    </row>
    <row r="26" spans="1:1" x14ac:dyDescent="0.4">
      <c r="A26" s="71" t="s">
        <v>449</v>
      </c>
    </row>
    <row r="27" spans="1:1" x14ac:dyDescent="0.4">
      <c r="A27" s="71" t="s">
        <v>450</v>
      </c>
    </row>
    <row r="28" spans="1:1" x14ac:dyDescent="0.4">
      <c r="A28" s="71" t="s">
        <v>483</v>
      </c>
    </row>
    <row r="29" spans="1:1" x14ac:dyDescent="0.4">
      <c r="A29" s="71" t="s">
        <v>451</v>
      </c>
    </row>
    <row r="30" spans="1:1" x14ac:dyDescent="0.4">
      <c r="A30" s="71" t="s">
        <v>443</v>
      </c>
    </row>
    <row r="31" spans="1:1" x14ac:dyDescent="0.4">
      <c r="A31" s="71" t="s">
        <v>469</v>
      </c>
    </row>
    <row r="32" spans="1:1" x14ac:dyDescent="0.4">
      <c r="A32" s="71" t="s">
        <v>482</v>
      </c>
    </row>
    <row r="33" spans="1:1" x14ac:dyDescent="0.4">
      <c r="A33" s="71" t="s">
        <v>458</v>
      </c>
    </row>
    <row r="34" spans="1:1" x14ac:dyDescent="0.4">
      <c r="A34" s="71" t="s">
        <v>468</v>
      </c>
    </row>
    <row r="35" spans="1:1" x14ac:dyDescent="0.4">
      <c r="A35" s="71" t="s">
        <v>444</v>
      </c>
    </row>
    <row r="36" spans="1:1" x14ac:dyDescent="0.4">
      <c r="A36" s="71" t="s">
        <v>452</v>
      </c>
    </row>
    <row r="37" spans="1:1" x14ac:dyDescent="0.4">
      <c r="A37" s="71" t="s">
        <v>454</v>
      </c>
    </row>
    <row r="38" spans="1:1" x14ac:dyDescent="0.4">
      <c r="A38" s="71" t="s">
        <v>455</v>
      </c>
    </row>
    <row r="39" spans="1:1" x14ac:dyDescent="0.4">
      <c r="A39" s="71" t="s">
        <v>456</v>
      </c>
    </row>
    <row r="40" spans="1:1" x14ac:dyDescent="0.4">
      <c r="A40" s="71" t="s">
        <v>459</v>
      </c>
    </row>
    <row r="41" spans="1:1" x14ac:dyDescent="0.4">
      <c r="A41" s="71" t="s">
        <v>464</v>
      </c>
    </row>
    <row r="42" spans="1:1" x14ac:dyDescent="0.4">
      <c r="A42" s="71" t="s">
        <v>465</v>
      </c>
    </row>
    <row r="43" spans="1:1" x14ac:dyDescent="0.4">
      <c r="A43" s="71" t="s">
        <v>466</v>
      </c>
    </row>
    <row r="44" spans="1:1" x14ac:dyDescent="0.4">
      <c r="A44" s="71" t="s">
        <v>470</v>
      </c>
    </row>
    <row r="45" spans="1:1" x14ac:dyDescent="0.4">
      <c r="A45" s="71" t="s">
        <v>471</v>
      </c>
    </row>
    <row r="46" spans="1:1" x14ac:dyDescent="0.4">
      <c r="A46" s="71" t="s">
        <v>472</v>
      </c>
    </row>
    <row r="47" spans="1:1" x14ac:dyDescent="0.4">
      <c r="A47" s="71" t="s">
        <v>473</v>
      </c>
    </row>
    <row r="48" spans="1:1" x14ac:dyDescent="0.4">
      <c r="A48" s="71" t="s">
        <v>474</v>
      </c>
    </row>
    <row r="49" spans="1:1" x14ac:dyDescent="0.4">
      <c r="A49" s="71" t="s">
        <v>475</v>
      </c>
    </row>
    <row r="50" spans="1:1" x14ac:dyDescent="0.4">
      <c r="A50" s="71" t="s">
        <v>476</v>
      </c>
    </row>
    <row r="51" spans="1:1" x14ac:dyDescent="0.4">
      <c r="A51" s="71" t="s">
        <v>477</v>
      </c>
    </row>
    <row r="52" spans="1:1" x14ac:dyDescent="0.4">
      <c r="A52" s="71" t="s">
        <v>478</v>
      </c>
    </row>
    <row r="53" spans="1:1" x14ac:dyDescent="0.4">
      <c r="A53" s="71" t="s">
        <v>479</v>
      </c>
    </row>
    <row r="54" spans="1:1" x14ac:dyDescent="0.4">
      <c r="A54" s="71" t="s">
        <v>480</v>
      </c>
    </row>
    <row r="55" spans="1:1" x14ac:dyDescent="0.4">
      <c r="A55" s="71" t="s">
        <v>481</v>
      </c>
    </row>
    <row r="56" spans="1:1" x14ac:dyDescent="0.4">
      <c r="A56" s="71" t="s">
        <v>484</v>
      </c>
    </row>
    <row r="57" spans="1:1" x14ac:dyDescent="0.4">
      <c r="A57" s="71" t="s">
        <v>491</v>
      </c>
    </row>
    <row r="58" spans="1:1" x14ac:dyDescent="0.4">
      <c r="A58" s="71" t="s">
        <v>492</v>
      </c>
    </row>
    <row r="59" spans="1:1" x14ac:dyDescent="0.4">
      <c r="A59" s="71" t="s">
        <v>493</v>
      </c>
    </row>
    <row r="60" spans="1:1" x14ac:dyDescent="0.4">
      <c r="A60" s="71" t="s">
        <v>494</v>
      </c>
    </row>
    <row r="61" spans="1:1" x14ac:dyDescent="0.4">
      <c r="A61" s="71" t="s">
        <v>496</v>
      </c>
    </row>
  </sheetData>
  <phoneticPr fontId="2"/>
  <pageMargins left="0.7" right="0.7" top="0.75" bottom="0.75" header="0.3" footer="0.3"/>
  <pageSetup paperSize="9" scale="81" fitToWidth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4C45-FF3B-4066-A8D1-9E6CBAE43872}">
  <dimension ref="A2:J39"/>
  <sheetViews>
    <sheetView workbookViewId="0">
      <selection activeCell="B3" sqref="B3"/>
    </sheetView>
  </sheetViews>
  <sheetFormatPr defaultRowHeight="15" x14ac:dyDescent="0.25"/>
  <cols>
    <col min="1" max="1" width="9.25" style="1" bestFit="1" customWidth="1"/>
    <col min="2" max="2" width="21.375" style="1" bestFit="1" customWidth="1"/>
    <col min="3" max="3" width="10.5" style="25" bestFit="1" customWidth="1"/>
    <col min="4" max="6" width="9.125" style="25" bestFit="1" customWidth="1"/>
    <col min="7" max="7" width="10.5" style="25" bestFit="1" customWidth="1"/>
    <col min="8" max="16384" width="9" style="1"/>
  </cols>
  <sheetData>
    <row r="2" spans="1:10" ht="15.75" thickBot="1" x14ac:dyDescent="0.3">
      <c r="A2" s="29" t="s">
        <v>0</v>
      </c>
      <c r="B2" s="30" t="s">
        <v>2</v>
      </c>
      <c r="C2" s="31" t="s">
        <v>295</v>
      </c>
      <c r="D2" s="31" t="s">
        <v>296</v>
      </c>
      <c r="E2" s="31" t="s">
        <v>240</v>
      </c>
      <c r="F2" s="31" t="s">
        <v>297</v>
      </c>
      <c r="G2" s="31" t="s">
        <v>298</v>
      </c>
    </row>
    <row r="3" spans="1:10" ht="15.75" thickTop="1" x14ac:dyDescent="0.25">
      <c r="A3" s="7">
        <v>1</v>
      </c>
      <c r="B3" s="8" t="s">
        <v>10</v>
      </c>
      <c r="C3" s="25">
        <v>0</v>
      </c>
      <c r="D3" s="25">
        <v>130000</v>
      </c>
      <c r="E3" s="25">
        <v>50000</v>
      </c>
      <c r="F3" s="25">
        <v>2</v>
      </c>
      <c r="G3" s="25">
        <f>SUM(収入予算[[#This Row],[繰越金]:[雑収入]])</f>
        <v>180002</v>
      </c>
      <c r="J3" s="1" t="s">
        <v>299</v>
      </c>
    </row>
    <row r="4" spans="1:10" x14ac:dyDescent="0.25">
      <c r="A4" s="12">
        <v>2</v>
      </c>
      <c r="B4" s="13" t="s">
        <v>18</v>
      </c>
      <c r="C4" s="25">
        <v>412000</v>
      </c>
      <c r="D4" s="25">
        <v>132000</v>
      </c>
      <c r="E4" s="25">
        <v>50000</v>
      </c>
      <c r="F4" s="25">
        <v>1000</v>
      </c>
      <c r="G4" s="25">
        <f>SUM(収入予算[[#This Row],[繰越金]:[雑収入]])</f>
        <v>595000</v>
      </c>
      <c r="H4" s="26"/>
    </row>
    <row r="5" spans="1:10" x14ac:dyDescent="0.25">
      <c r="A5" s="7">
        <v>3</v>
      </c>
      <c r="B5" s="8" t="s">
        <v>22</v>
      </c>
      <c r="C5" s="25">
        <v>93673</v>
      </c>
      <c r="D5" s="25">
        <v>36000</v>
      </c>
      <c r="E5" s="25">
        <v>50000</v>
      </c>
      <c r="F5" s="25">
        <v>1000</v>
      </c>
      <c r="G5" s="25">
        <f>SUM(収入予算[[#This Row],[繰越金]:[雑収入]])</f>
        <v>180673</v>
      </c>
    </row>
    <row r="6" spans="1:10" x14ac:dyDescent="0.25">
      <c r="A6" s="12">
        <v>4</v>
      </c>
      <c r="B6" s="13" t="s">
        <v>27</v>
      </c>
      <c r="C6" s="25">
        <v>165440</v>
      </c>
      <c r="D6" s="25">
        <v>84000</v>
      </c>
      <c r="E6" s="25">
        <v>50000</v>
      </c>
      <c r="F6" s="25">
        <v>1000</v>
      </c>
      <c r="G6" s="25">
        <f>SUM(収入予算[[#This Row],[繰越金]:[雑収入]])</f>
        <v>300440</v>
      </c>
    </row>
    <row r="7" spans="1:10" x14ac:dyDescent="0.25">
      <c r="A7" s="7">
        <v>5</v>
      </c>
      <c r="B7" s="8" t="s">
        <v>30</v>
      </c>
      <c r="C7" s="25">
        <v>768840</v>
      </c>
      <c r="D7" s="25">
        <v>66000</v>
      </c>
      <c r="E7" s="25">
        <v>0</v>
      </c>
      <c r="F7" s="25">
        <v>20015</v>
      </c>
      <c r="G7" s="25">
        <f>SUM(収入予算[[#This Row],[繰越金]:[雑収入]])</f>
        <v>854855</v>
      </c>
    </row>
    <row r="8" spans="1:10" x14ac:dyDescent="0.25">
      <c r="A8" s="12">
        <v>6</v>
      </c>
      <c r="B8" s="13" t="s">
        <v>36</v>
      </c>
      <c r="C8" s="25">
        <v>152465</v>
      </c>
      <c r="D8" s="25">
        <v>48000</v>
      </c>
      <c r="E8" s="25">
        <v>11300</v>
      </c>
      <c r="F8" s="25">
        <v>2</v>
      </c>
      <c r="G8" s="25">
        <f>SUM(収入予算[[#This Row],[繰越金]:[雑収入]])</f>
        <v>211767</v>
      </c>
    </row>
    <row r="9" spans="1:10" x14ac:dyDescent="0.25">
      <c r="A9" s="7">
        <v>7</v>
      </c>
      <c r="B9" s="8" t="s">
        <v>42</v>
      </c>
      <c r="C9" s="25">
        <v>365336</v>
      </c>
      <c r="D9" s="25">
        <v>129000</v>
      </c>
      <c r="E9" s="25">
        <v>50000</v>
      </c>
      <c r="F9" s="25">
        <v>147005</v>
      </c>
      <c r="G9" s="25">
        <f>SUM(収入予算[[#This Row],[繰越金]:[雑収入]])</f>
        <v>691341</v>
      </c>
    </row>
    <row r="10" spans="1:10" x14ac:dyDescent="0.25">
      <c r="A10" s="12">
        <v>8</v>
      </c>
      <c r="B10" s="13" t="s">
        <v>46</v>
      </c>
      <c r="C10" s="25">
        <v>0</v>
      </c>
      <c r="D10" s="25">
        <v>160000</v>
      </c>
      <c r="E10" s="25">
        <v>0</v>
      </c>
      <c r="F10" s="25">
        <v>0</v>
      </c>
      <c r="G10" s="25">
        <f>SUM(収入予算[[#This Row],[繰越金]:[雑収入]])</f>
        <v>160000</v>
      </c>
    </row>
    <row r="11" spans="1:10" x14ac:dyDescent="0.25">
      <c r="A11" s="7">
        <v>9</v>
      </c>
      <c r="B11" s="8" t="s">
        <v>50</v>
      </c>
      <c r="C11" s="25">
        <v>265230</v>
      </c>
      <c r="D11" s="25">
        <v>110000</v>
      </c>
      <c r="E11" s="25">
        <v>43000</v>
      </c>
      <c r="F11" s="25">
        <v>0</v>
      </c>
      <c r="G11" s="25">
        <f>SUM(収入予算[[#This Row],[繰越金]:[雑収入]])</f>
        <v>418230</v>
      </c>
    </row>
    <row r="12" spans="1:10" x14ac:dyDescent="0.25">
      <c r="A12" s="12">
        <v>10</v>
      </c>
      <c r="B12" s="13" t="s">
        <v>54</v>
      </c>
      <c r="C12" s="25">
        <v>210111</v>
      </c>
      <c r="D12" s="25">
        <v>18000</v>
      </c>
      <c r="E12" s="25">
        <v>0</v>
      </c>
      <c r="F12" s="25">
        <v>1</v>
      </c>
      <c r="G12" s="25">
        <f>SUM(収入予算[[#This Row],[繰越金]:[雑収入]])</f>
        <v>228112</v>
      </c>
    </row>
    <row r="13" spans="1:10" x14ac:dyDescent="0.25">
      <c r="A13" s="7">
        <v>11</v>
      </c>
      <c r="B13" s="8" t="s">
        <v>58</v>
      </c>
      <c r="C13" s="25">
        <v>122161</v>
      </c>
      <c r="D13" s="25">
        <v>9000</v>
      </c>
      <c r="E13" s="25">
        <v>0</v>
      </c>
      <c r="F13" s="25">
        <v>0</v>
      </c>
      <c r="G13" s="25">
        <f>SUM(収入予算[[#This Row],[繰越金]:[雑収入]])</f>
        <v>131161</v>
      </c>
    </row>
    <row r="14" spans="1:10" x14ac:dyDescent="0.25">
      <c r="A14" s="12">
        <v>12</v>
      </c>
      <c r="B14" s="13" t="s">
        <v>63</v>
      </c>
      <c r="C14" s="25">
        <v>46937</v>
      </c>
      <c r="D14" s="25">
        <v>12000</v>
      </c>
      <c r="E14" s="25">
        <v>14000</v>
      </c>
      <c r="F14" s="25">
        <v>1</v>
      </c>
      <c r="G14" s="25">
        <f>SUM(収入予算[[#This Row],[繰越金]:[雑収入]])</f>
        <v>72938</v>
      </c>
    </row>
    <row r="15" spans="1:10" x14ac:dyDescent="0.25">
      <c r="A15" s="7">
        <v>13</v>
      </c>
      <c r="B15" s="8" t="s">
        <v>67</v>
      </c>
      <c r="C15" s="25">
        <v>120477</v>
      </c>
      <c r="D15" s="25">
        <v>18000</v>
      </c>
      <c r="E15" s="25">
        <v>0</v>
      </c>
      <c r="F15" s="25">
        <v>0</v>
      </c>
      <c r="G15" s="25">
        <f>SUM(収入予算[[#This Row],[繰越金]:[雑収入]])</f>
        <v>138477</v>
      </c>
    </row>
    <row r="16" spans="1:10" x14ac:dyDescent="0.25">
      <c r="A16" s="12">
        <v>14</v>
      </c>
      <c r="B16" s="13" t="s">
        <v>72</v>
      </c>
      <c r="C16" s="25">
        <v>95953</v>
      </c>
      <c r="D16" s="25">
        <v>21000</v>
      </c>
      <c r="E16" s="25">
        <v>0</v>
      </c>
      <c r="F16" s="25">
        <v>15000</v>
      </c>
      <c r="G16" s="25">
        <f>SUM(収入予算[[#This Row],[繰越金]:[雑収入]])</f>
        <v>131953</v>
      </c>
      <c r="J16" s="1" t="s">
        <v>286</v>
      </c>
    </row>
    <row r="17" spans="1:7" x14ac:dyDescent="0.25">
      <c r="A17" s="7">
        <v>15</v>
      </c>
      <c r="B17" s="8" t="s">
        <v>76</v>
      </c>
      <c r="C17" s="25">
        <v>37209</v>
      </c>
      <c r="D17" s="25">
        <v>12000</v>
      </c>
      <c r="E17" s="25">
        <v>15000</v>
      </c>
      <c r="F17" s="25">
        <v>0</v>
      </c>
      <c r="G17" s="25">
        <f>SUM(収入予算[[#This Row],[繰越金]:[雑収入]])</f>
        <v>64209</v>
      </c>
    </row>
    <row r="18" spans="1:7" x14ac:dyDescent="0.25">
      <c r="A18" s="12">
        <v>16</v>
      </c>
      <c r="B18" s="13" t="s">
        <v>77</v>
      </c>
      <c r="C18" s="25">
        <v>206798</v>
      </c>
      <c r="D18" s="25">
        <v>30000</v>
      </c>
      <c r="E18" s="25">
        <v>0</v>
      </c>
      <c r="F18" s="25">
        <v>40000</v>
      </c>
      <c r="G18" s="25">
        <f>SUM(収入予算[[#This Row],[繰越金]:[雑収入]])</f>
        <v>276798</v>
      </c>
    </row>
    <row r="19" spans="1:7" x14ac:dyDescent="0.25">
      <c r="A19" s="7">
        <v>17</v>
      </c>
      <c r="B19" s="8" t="s">
        <v>81</v>
      </c>
      <c r="C19" s="25">
        <v>54922</v>
      </c>
      <c r="D19" s="25">
        <v>12000</v>
      </c>
      <c r="E19" s="25">
        <v>4000</v>
      </c>
      <c r="F19" s="25">
        <v>0</v>
      </c>
      <c r="G19" s="25">
        <f>SUM(収入予算[[#This Row],[繰越金]:[雑収入]])</f>
        <v>70922</v>
      </c>
    </row>
    <row r="20" spans="1:7" x14ac:dyDescent="0.25">
      <c r="A20" s="12">
        <v>18</v>
      </c>
      <c r="B20" s="13" t="s">
        <v>85</v>
      </c>
      <c r="C20" s="25">
        <v>0</v>
      </c>
      <c r="D20" s="25">
        <v>110000</v>
      </c>
      <c r="E20" s="25">
        <v>0</v>
      </c>
      <c r="F20" s="25">
        <v>0</v>
      </c>
      <c r="G20" s="25">
        <f>SUM(収入予算[[#This Row],[繰越金]:[雑収入]])</f>
        <v>110000</v>
      </c>
    </row>
    <row r="21" spans="1:7" x14ac:dyDescent="0.25">
      <c r="A21" s="7">
        <v>19</v>
      </c>
      <c r="B21" s="8" t="s">
        <v>90</v>
      </c>
      <c r="C21" s="25">
        <v>26968</v>
      </c>
      <c r="D21" s="25">
        <v>75000</v>
      </c>
      <c r="E21" s="25">
        <v>319000</v>
      </c>
      <c r="F21" s="25">
        <v>250</v>
      </c>
      <c r="G21" s="25">
        <f>SUM(収入予算[[#This Row],[繰越金]:[雑収入]])</f>
        <v>421218</v>
      </c>
    </row>
    <row r="22" spans="1:7" x14ac:dyDescent="0.25">
      <c r="A22" s="12">
        <v>20</v>
      </c>
      <c r="B22" s="13" t="s">
        <v>92</v>
      </c>
      <c r="C22" s="25">
        <v>0</v>
      </c>
      <c r="D22" s="25">
        <v>51000</v>
      </c>
      <c r="E22" s="25">
        <v>0</v>
      </c>
      <c r="F22" s="25">
        <v>0</v>
      </c>
      <c r="G22" s="25">
        <f>SUM(収入予算[[#This Row],[繰越金]:[雑収入]])</f>
        <v>51000</v>
      </c>
    </row>
    <row r="23" spans="1:7" x14ac:dyDescent="0.25">
      <c r="A23" s="7">
        <v>21</v>
      </c>
      <c r="B23" s="8" t="s">
        <v>97</v>
      </c>
      <c r="C23" s="25">
        <v>1016807</v>
      </c>
      <c r="D23" s="25">
        <v>120000</v>
      </c>
      <c r="E23" s="25">
        <v>3000</v>
      </c>
      <c r="F23" s="25">
        <v>6</v>
      </c>
      <c r="G23" s="25">
        <f>SUM(収入予算[[#This Row],[繰越金]:[雑収入]])</f>
        <v>1139813</v>
      </c>
    </row>
    <row r="24" spans="1:7" x14ac:dyDescent="0.25">
      <c r="A24" s="12">
        <v>22</v>
      </c>
      <c r="B24" s="13" t="s">
        <v>102</v>
      </c>
      <c r="C24" s="25">
        <v>307341</v>
      </c>
      <c r="D24" s="25">
        <v>33000</v>
      </c>
      <c r="E24" s="25">
        <v>12000</v>
      </c>
      <c r="F24" s="25">
        <v>50002</v>
      </c>
      <c r="G24" s="25">
        <f>SUM(収入予算[[#This Row],[繰越金]:[雑収入]])</f>
        <v>402343</v>
      </c>
    </row>
    <row r="25" spans="1:7" x14ac:dyDescent="0.25">
      <c r="A25" s="7">
        <v>23</v>
      </c>
      <c r="B25" s="8" t="s">
        <v>107</v>
      </c>
      <c r="C25" s="25">
        <v>388624</v>
      </c>
      <c r="D25" s="25">
        <v>69000</v>
      </c>
      <c r="E25" s="25">
        <v>52000</v>
      </c>
      <c r="F25" s="25">
        <v>3</v>
      </c>
      <c r="G25" s="25">
        <f>SUM(収入予算[[#This Row],[繰越金]:[雑収入]])</f>
        <v>509627</v>
      </c>
    </row>
    <row r="26" spans="1:7" x14ac:dyDescent="0.25">
      <c r="A26" s="12">
        <v>24</v>
      </c>
      <c r="B26" s="13" t="s">
        <v>111</v>
      </c>
      <c r="C26" s="25">
        <v>185335</v>
      </c>
      <c r="D26" s="25">
        <v>84000</v>
      </c>
      <c r="E26" s="25">
        <v>24100</v>
      </c>
      <c r="F26" s="25">
        <v>10000</v>
      </c>
      <c r="G26" s="25">
        <f>SUM(収入予算[[#This Row],[繰越金]:[雑収入]])</f>
        <v>303435</v>
      </c>
    </row>
    <row r="27" spans="1:7" x14ac:dyDescent="0.25">
      <c r="A27" s="7">
        <v>25</v>
      </c>
      <c r="B27" s="8" t="s">
        <v>115</v>
      </c>
      <c r="C27" s="25">
        <v>444943</v>
      </c>
      <c r="D27" s="25">
        <v>36000</v>
      </c>
      <c r="E27" s="25">
        <v>12000</v>
      </c>
      <c r="F27" s="25">
        <v>15000</v>
      </c>
      <c r="G27" s="25">
        <f>SUM(収入予算[[#This Row],[繰越金]:[雑収入]])</f>
        <v>507943</v>
      </c>
    </row>
    <row r="28" spans="1:7" x14ac:dyDescent="0.25">
      <c r="A28" s="12">
        <v>26</v>
      </c>
      <c r="B28" s="13" t="s">
        <v>119</v>
      </c>
      <c r="C28" s="25">
        <v>897076</v>
      </c>
      <c r="D28" s="25">
        <v>140000</v>
      </c>
      <c r="E28" s="25">
        <v>25000</v>
      </c>
      <c r="F28" s="25">
        <v>10</v>
      </c>
      <c r="G28" s="25">
        <f>SUM(収入予算[[#This Row],[繰越金]:[雑収入]])</f>
        <v>1062086</v>
      </c>
    </row>
    <row r="29" spans="1:7" x14ac:dyDescent="0.25">
      <c r="A29" s="7">
        <v>27</v>
      </c>
      <c r="B29" s="8" t="s">
        <v>123</v>
      </c>
      <c r="C29" s="25">
        <v>282989</v>
      </c>
      <c r="D29" s="25">
        <v>45000</v>
      </c>
      <c r="E29" s="25">
        <v>30000</v>
      </c>
      <c r="F29" s="25">
        <v>20000</v>
      </c>
      <c r="G29" s="25">
        <f>SUM(収入予算[[#This Row],[繰越金]:[雑収入]])</f>
        <v>377989</v>
      </c>
    </row>
    <row r="30" spans="1:7" x14ac:dyDescent="0.25">
      <c r="A30" s="12">
        <v>28</v>
      </c>
      <c r="B30" s="13" t="s">
        <v>127</v>
      </c>
      <c r="C30" s="25">
        <v>56257</v>
      </c>
      <c r="D30" s="25">
        <v>42000</v>
      </c>
      <c r="E30" s="25">
        <v>73000</v>
      </c>
      <c r="F30" s="25">
        <v>0</v>
      </c>
      <c r="G30" s="25">
        <f>SUM(収入予算[[#This Row],[繰越金]:[雑収入]])</f>
        <v>171257</v>
      </c>
    </row>
    <row r="31" spans="1:7" x14ac:dyDescent="0.25">
      <c r="A31" s="7">
        <v>29</v>
      </c>
      <c r="B31" s="8" t="s">
        <v>132</v>
      </c>
      <c r="C31" s="25">
        <v>0</v>
      </c>
      <c r="D31" s="25">
        <v>24000</v>
      </c>
      <c r="E31" s="25">
        <v>12000</v>
      </c>
      <c r="F31" s="25">
        <v>0</v>
      </c>
      <c r="G31" s="25">
        <f>SUM(収入予算[[#This Row],[繰越金]:[雑収入]])</f>
        <v>36000</v>
      </c>
    </row>
    <row r="32" spans="1:7" x14ac:dyDescent="0.25">
      <c r="A32" s="12">
        <v>30</v>
      </c>
      <c r="B32" s="13" t="s">
        <v>136</v>
      </c>
      <c r="C32" s="25">
        <v>95303</v>
      </c>
      <c r="D32" s="25">
        <v>39000</v>
      </c>
      <c r="E32" s="25">
        <v>0</v>
      </c>
      <c r="F32" s="25">
        <v>0</v>
      </c>
      <c r="G32" s="25">
        <f>SUM(収入予算[[#This Row],[繰越金]:[雑収入]])</f>
        <v>134303</v>
      </c>
    </row>
    <row r="33" spans="1:10" x14ac:dyDescent="0.25">
      <c r="A33" s="7">
        <v>31</v>
      </c>
      <c r="B33" s="8" t="s">
        <v>140</v>
      </c>
      <c r="C33" s="25">
        <v>305489</v>
      </c>
      <c r="D33" s="25">
        <v>81000</v>
      </c>
      <c r="E33" s="25">
        <v>0</v>
      </c>
      <c r="F33" s="25">
        <v>11</v>
      </c>
      <c r="G33" s="25">
        <f>SUM(収入予算[[#This Row],[繰越金]:[雑収入]])</f>
        <v>386500</v>
      </c>
    </row>
    <row r="34" spans="1:10" x14ac:dyDescent="0.25">
      <c r="A34" s="12">
        <v>32</v>
      </c>
      <c r="B34" s="13" t="s">
        <v>144</v>
      </c>
      <c r="C34" s="25">
        <v>440040</v>
      </c>
      <c r="D34" s="25">
        <v>150000</v>
      </c>
      <c r="E34" s="25">
        <v>0</v>
      </c>
      <c r="F34" s="25">
        <v>60</v>
      </c>
      <c r="G34" s="25">
        <f>SUM(収入予算[[#This Row],[繰越金]:[雑収入]])</f>
        <v>590100</v>
      </c>
    </row>
    <row r="35" spans="1:10" x14ac:dyDescent="0.25">
      <c r="A35" s="7">
        <v>33</v>
      </c>
      <c r="B35" s="8" t="s">
        <v>148</v>
      </c>
      <c r="C35" s="25">
        <v>54080</v>
      </c>
      <c r="D35" s="25">
        <v>99000</v>
      </c>
      <c r="E35" s="25">
        <v>0</v>
      </c>
      <c r="F35" s="25">
        <v>0</v>
      </c>
      <c r="G35" s="25">
        <f>SUM(収入予算[[#This Row],[繰越金]:[雑収入]])</f>
        <v>153080</v>
      </c>
    </row>
    <row r="36" spans="1:10" x14ac:dyDescent="0.25">
      <c r="A36" s="12">
        <v>34</v>
      </c>
      <c r="B36" s="13" t="s">
        <v>152</v>
      </c>
      <c r="C36" s="25">
        <v>298091</v>
      </c>
      <c r="D36" s="25">
        <v>120000</v>
      </c>
      <c r="E36" s="25">
        <v>72000</v>
      </c>
      <c r="F36" s="25">
        <v>4</v>
      </c>
      <c r="G36" s="25">
        <f>SUM(収入予算[[#This Row],[繰越金]:[雑収入]])</f>
        <v>490095</v>
      </c>
    </row>
    <row r="37" spans="1:10" x14ac:dyDescent="0.25">
      <c r="A37" s="7">
        <v>35</v>
      </c>
      <c r="B37" s="8" t="s">
        <v>156</v>
      </c>
      <c r="C37" s="25">
        <v>294008</v>
      </c>
      <c r="D37" s="25">
        <v>63000</v>
      </c>
      <c r="E37" s="25">
        <v>29000</v>
      </c>
      <c r="F37" s="25">
        <v>1000</v>
      </c>
      <c r="G37" s="25">
        <f>SUM(収入予算[[#This Row],[繰越金]:[雑収入]])</f>
        <v>387008</v>
      </c>
      <c r="J37" s="1" t="s">
        <v>300</v>
      </c>
    </row>
    <row r="38" spans="1:10" x14ac:dyDescent="0.25">
      <c r="A38" s="12">
        <v>36</v>
      </c>
      <c r="B38" s="13" t="s">
        <v>161</v>
      </c>
      <c r="C38" s="25">
        <v>0</v>
      </c>
      <c r="D38" s="25">
        <v>15000</v>
      </c>
      <c r="E38" s="25">
        <v>40000</v>
      </c>
      <c r="F38" s="25">
        <v>500</v>
      </c>
      <c r="G38" s="25">
        <f>SUM(収入予算[[#This Row],[繰越金]:[雑収入]])</f>
        <v>55500</v>
      </c>
    </row>
    <row r="39" spans="1:10" x14ac:dyDescent="0.25">
      <c r="A39" s="27">
        <v>37</v>
      </c>
      <c r="B39" s="28" t="s">
        <v>162</v>
      </c>
      <c r="C39" s="25">
        <v>0</v>
      </c>
      <c r="D39" s="25">
        <v>138000</v>
      </c>
      <c r="E39" s="25">
        <v>25000</v>
      </c>
      <c r="F39" s="25">
        <v>150000</v>
      </c>
      <c r="G39" s="25">
        <f>SUM(収入予算[[#This Row],[繰越金]:[雑収入]])</f>
        <v>313000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4718-A96E-4416-9F82-E028CC26A8F0}">
  <dimension ref="A2:I314"/>
  <sheetViews>
    <sheetView topLeftCell="B1" workbookViewId="0">
      <selection activeCell="B3" sqref="B3"/>
    </sheetView>
  </sheetViews>
  <sheetFormatPr defaultRowHeight="18.75" x14ac:dyDescent="0.4"/>
  <cols>
    <col min="1" max="1" width="8.5" hidden="1" customWidth="1"/>
    <col min="2" max="2" width="4.375" customWidth="1"/>
    <col min="3" max="3" width="21.375" bestFit="1" customWidth="1"/>
    <col min="4" max="4" width="5.625" customWidth="1"/>
    <col min="5" max="5" width="21.375" bestFit="1" customWidth="1"/>
    <col min="6" max="6" width="8.5" bestFit="1" customWidth="1"/>
    <col min="7" max="7" width="41.375" bestFit="1" customWidth="1"/>
  </cols>
  <sheetData>
    <row r="2" spans="1:7" ht="19.5" thickBot="1" x14ac:dyDescent="0.3">
      <c r="B2" s="2" t="s">
        <v>0</v>
      </c>
      <c r="C2" s="3" t="s">
        <v>2</v>
      </c>
      <c r="D2" s="4" t="s">
        <v>168</v>
      </c>
      <c r="E2" s="3" t="s">
        <v>169</v>
      </c>
      <c r="F2" s="5" t="s">
        <v>170</v>
      </c>
      <c r="G2" s="6" t="s">
        <v>171</v>
      </c>
    </row>
    <row r="3" spans="1:7" ht="19.5" thickTop="1" x14ac:dyDescent="0.25">
      <c r="A3" t="str">
        <f>テーブル2[[#This Row],[団体名]]&amp;テーブル2[[#This Row],[活動NO]]</f>
        <v>笠田青少年育成協議会00</v>
      </c>
      <c r="B3" s="7">
        <v>1</v>
      </c>
      <c r="C3" s="8" t="s">
        <v>317</v>
      </c>
      <c r="D3" s="9" t="s">
        <v>172</v>
      </c>
      <c r="E3" s="8" t="s">
        <v>173</v>
      </c>
      <c r="F3" s="10">
        <v>10000</v>
      </c>
      <c r="G3" s="11" t="s">
        <v>174</v>
      </c>
    </row>
    <row r="4" spans="1:7" x14ac:dyDescent="0.25">
      <c r="A4" t="str">
        <f>テーブル2[[#This Row],[団体名]]&amp;テーブル2[[#This Row],[活動NO]]</f>
        <v>笠田青少年育成協議会01</v>
      </c>
      <c r="B4" s="12">
        <v>1</v>
      </c>
      <c r="C4" s="13" t="s">
        <v>317</v>
      </c>
      <c r="D4" s="14" t="s">
        <v>175</v>
      </c>
      <c r="E4" s="13" t="s">
        <v>176</v>
      </c>
      <c r="F4" s="15">
        <v>20000</v>
      </c>
      <c r="G4" s="16" t="s">
        <v>177</v>
      </c>
    </row>
    <row r="5" spans="1:7" x14ac:dyDescent="0.25">
      <c r="A5" t="str">
        <f>テーブル2[[#This Row],[団体名]]&amp;テーブル2[[#This Row],[活動NO]]</f>
        <v>笠田青少年育成協議会1</v>
      </c>
      <c r="B5" s="8">
        <v>1</v>
      </c>
      <c r="C5" s="8" t="s">
        <v>317</v>
      </c>
      <c r="D5" s="17">
        <v>1</v>
      </c>
      <c r="E5" s="8" t="s">
        <v>178</v>
      </c>
      <c r="F5" s="10">
        <v>80000</v>
      </c>
      <c r="G5" s="11" t="s">
        <v>179</v>
      </c>
    </row>
    <row r="6" spans="1:7" x14ac:dyDescent="0.25">
      <c r="A6" t="str">
        <f>テーブル2[[#This Row],[団体名]]&amp;テーブル2[[#This Row],[活動NO]]</f>
        <v>笠田青少年育成協議会2</v>
      </c>
      <c r="B6" s="13">
        <v>1</v>
      </c>
      <c r="C6" s="13" t="s">
        <v>317</v>
      </c>
      <c r="D6" s="18">
        <v>2</v>
      </c>
      <c r="E6" s="13" t="s">
        <v>180</v>
      </c>
      <c r="F6" s="15">
        <v>70000</v>
      </c>
      <c r="G6" s="16" t="s">
        <v>181</v>
      </c>
    </row>
    <row r="7" spans="1:7" x14ac:dyDescent="0.25">
      <c r="A7" t="str">
        <f>テーブル2[[#This Row],[団体名]]&amp;テーブル2[[#This Row],[活動NO]]</f>
        <v>笠田青少年育成協議会99</v>
      </c>
      <c r="B7" s="8">
        <v>1</v>
      </c>
      <c r="C7" s="8" t="s">
        <v>317</v>
      </c>
      <c r="D7" s="17">
        <v>99</v>
      </c>
      <c r="E7" s="8" t="s">
        <v>182</v>
      </c>
      <c r="F7" s="10">
        <v>2</v>
      </c>
      <c r="G7" s="11"/>
    </row>
    <row r="8" spans="1:7" x14ac:dyDescent="0.25">
      <c r="A8" t="str">
        <f>テーブル2[[#This Row],[団体名]]&amp;テーブル2[[#This Row],[活動NO]]</f>
        <v>笠田中育成会00</v>
      </c>
      <c r="B8" s="13">
        <v>2</v>
      </c>
      <c r="C8" s="13" t="s">
        <v>318</v>
      </c>
      <c r="D8" s="14" t="s">
        <v>172</v>
      </c>
      <c r="E8" s="13" t="s">
        <v>173</v>
      </c>
      <c r="F8" s="15">
        <v>5000</v>
      </c>
      <c r="G8" s="16"/>
    </row>
    <row r="9" spans="1:7" x14ac:dyDescent="0.25">
      <c r="A9" t="str">
        <f>テーブル2[[#This Row],[団体名]]&amp;テーブル2[[#This Row],[活動NO]]</f>
        <v>笠田中育成会01</v>
      </c>
      <c r="B9" s="8">
        <v>2</v>
      </c>
      <c r="C9" s="8" t="s">
        <v>318</v>
      </c>
      <c r="D9" s="9" t="s">
        <v>175</v>
      </c>
      <c r="E9" s="8" t="s">
        <v>176</v>
      </c>
      <c r="F9" s="10">
        <v>10000</v>
      </c>
      <c r="G9" s="11"/>
    </row>
    <row r="10" spans="1:7" x14ac:dyDescent="0.25">
      <c r="A10" t="str">
        <f>テーブル2[[#This Row],[団体名]]&amp;テーブル2[[#This Row],[活動NO]]</f>
        <v>笠田中育成会1</v>
      </c>
      <c r="B10" s="13">
        <v>2</v>
      </c>
      <c r="C10" s="13" t="s">
        <v>318</v>
      </c>
      <c r="D10" s="18">
        <v>1</v>
      </c>
      <c r="E10" s="13" t="s">
        <v>183</v>
      </c>
      <c r="F10" s="15">
        <v>15000</v>
      </c>
      <c r="G10" s="16" t="s">
        <v>184</v>
      </c>
    </row>
    <row r="11" spans="1:7" x14ac:dyDescent="0.25">
      <c r="A11" t="str">
        <f>テーブル2[[#This Row],[団体名]]&amp;テーブル2[[#This Row],[活動NO]]</f>
        <v>笠田中育成会2</v>
      </c>
      <c r="B11" s="8">
        <v>2</v>
      </c>
      <c r="C11" s="8" t="s">
        <v>318</v>
      </c>
      <c r="D11" s="17">
        <v>2</v>
      </c>
      <c r="E11" s="8" t="s">
        <v>185</v>
      </c>
      <c r="F11" s="10">
        <v>50000</v>
      </c>
      <c r="G11" s="11"/>
    </row>
    <row r="12" spans="1:7" x14ac:dyDescent="0.25">
      <c r="A12" t="str">
        <f>テーブル2[[#This Row],[団体名]]&amp;テーブル2[[#This Row],[活動NO]]</f>
        <v>笠田中育成会3</v>
      </c>
      <c r="B12" s="13">
        <v>2</v>
      </c>
      <c r="C12" s="13" t="s">
        <v>318</v>
      </c>
      <c r="D12" s="18">
        <v>3</v>
      </c>
      <c r="E12" s="13" t="s">
        <v>186</v>
      </c>
      <c r="F12" s="15">
        <v>100000</v>
      </c>
      <c r="G12" s="16"/>
    </row>
    <row r="13" spans="1:7" x14ac:dyDescent="0.25">
      <c r="A13" t="str">
        <f>テーブル2[[#This Row],[団体名]]&amp;テーブル2[[#This Row],[活動NO]]</f>
        <v>笠田中育成会4</v>
      </c>
      <c r="B13" s="8">
        <v>2</v>
      </c>
      <c r="C13" s="8" t="s">
        <v>318</v>
      </c>
      <c r="D13" s="17">
        <v>4</v>
      </c>
      <c r="E13" s="8" t="s">
        <v>187</v>
      </c>
      <c r="F13" s="10">
        <v>200000</v>
      </c>
      <c r="G13" s="11"/>
    </row>
    <row r="14" spans="1:7" x14ac:dyDescent="0.25">
      <c r="A14" t="str">
        <f>テーブル2[[#This Row],[団体名]]&amp;テーブル2[[#This Row],[活動NO]]</f>
        <v>笠田中育成会5</v>
      </c>
      <c r="B14" s="13">
        <v>2</v>
      </c>
      <c r="C14" s="13" t="s">
        <v>318</v>
      </c>
      <c r="D14" s="18">
        <v>5</v>
      </c>
      <c r="E14" s="13" t="s">
        <v>188</v>
      </c>
      <c r="F14" s="15">
        <v>100000</v>
      </c>
      <c r="G14" s="16"/>
    </row>
    <row r="15" spans="1:7" x14ac:dyDescent="0.25">
      <c r="A15" t="str">
        <f>テーブル2[[#This Row],[団体名]]&amp;テーブル2[[#This Row],[活動NO]]</f>
        <v>笠田中育成会6</v>
      </c>
      <c r="B15" s="8">
        <v>2</v>
      </c>
      <c r="C15" s="8" t="s">
        <v>318</v>
      </c>
      <c r="D15" s="17">
        <v>6</v>
      </c>
      <c r="E15" s="8" t="s">
        <v>189</v>
      </c>
      <c r="F15" s="10">
        <v>15000</v>
      </c>
      <c r="G15" s="11" t="s">
        <v>190</v>
      </c>
    </row>
    <row r="16" spans="1:7" x14ac:dyDescent="0.25">
      <c r="A16" t="str">
        <f>テーブル2[[#This Row],[団体名]]&amp;テーブル2[[#This Row],[活動NO]]</f>
        <v>笠田中育成会7</v>
      </c>
      <c r="B16" s="13">
        <v>2</v>
      </c>
      <c r="C16" s="13" t="s">
        <v>318</v>
      </c>
      <c r="D16" s="18">
        <v>7</v>
      </c>
      <c r="E16" s="13" t="s">
        <v>191</v>
      </c>
      <c r="F16" s="15">
        <v>100000</v>
      </c>
      <c r="G16" s="16" t="s">
        <v>192</v>
      </c>
    </row>
    <row r="17" spans="1:7" x14ac:dyDescent="0.25">
      <c r="A17" t="str">
        <f>テーブル2[[#This Row],[団体名]]&amp;テーブル2[[#This Row],[活動NO]]</f>
        <v>笠田中育成会99</v>
      </c>
      <c r="B17" s="8">
        <v>2</v>
      </c>
      <c r="C17" s="8" t="s">
        <v>318</v>
      </c>
      <c r="D17" s="17">
        <v>99</v>
      </c>
      <c r="E17" s="8" t="s">
        <v>182</v>
      </c>
      <c r="F17" s="10">
        <v>0</v>
      </c>
      <c r="G17" s="11"/>
    </row>
    <row r="18" spans="1:7" x14ac:dyDescent="0.25">
      <c r="A18" t="str">
        <f>テーブル2[[#This Row],[団体名]]&amp;テーブル2[[#This Row],[活動NO]]</f>
        <v>東北出東山田子ども会00</v>
      </c>
      <c r="B18" s="13">
        <v>3</v>
      </c>
      <c r="C18" s="13" t="s">
        <v>319</v>
      </c>
      <c r="D18" s="14" t="s">
        <v>172</v>
      </c>
      <c r="E18" s="13" t="s">
        <v>173</v>
      </c>
      <c r="F18" s="15">
        <v>5000</v>
      </c>
      <c r="G18" s="16"/>
    </row>
    <row r="19" spans="1:7" x14ac:dyDescent="0.25">
      <c r="A19" t="str">
        <f>テーブル2[[#This Row],[団体名]]&amp;テーブル2[[#This Row],[活動NO]]</f>
        <v>東北出東山田子ども会01</v>
      </c>
      <c r="B19" s="8">
        <v>3</v>
      </c>
      <c r="C19" s="8" t="s">
        <v>319</v>
      </c>
      <c r="D19" s="9" t="s">
        <v>175</v>
      </c>
      <c r="E19" s="8" t="s">
        <v>176</v>
      </c>
      <c r="F19" s="10">
        <v>5000</v>
      </c>
      <c r="G19" s="11"/>
    </row>
    <row r="20" spans="1:7" x14ac:dyDescent="0.25">
      <c r="A20" t="str">
        <f>テーブル2[[#This Row],[団体名]]&amp;テーブル2[[#This Row],[活動NO]]</f>
        <v>東北出東山田子ども会1</v>
      </c>
      <c r="B20" s="13">
        <v>3</v>
      </c>
      <c r="C20" s="13" t="s">
        <v>319</v>
      </c>
      <c r="D20" s="18">
        <v>1</v>
      </c>
      <c r="E20" s="13" t="s">
        <v>193</v>
      </c>
      <c r="F20" s="15">
        <v>15000</v>
      </c>
      <c r="G20" s="16"/>
    </row>
    <row r="21" spans="1:7" x14ac:dyDescent="0.25">
      <c r="A21" t="str">
        <f>テーブル2[[#This Row],[団体名]]&amp;テーブル2[[#This Row],[活動NO]]</f>
        <v>東北出東山田子ども会2</v>
      </c>
      <c r="B21" s="8">
        <v>3</v>
      </c>
      <c r="C21" s="8" t="s">
        <v>319</v>
      </c>
      <c r="D21" s="17">
        <v>2</v>
      </c>
      <c r="E21" s="8" t="s">
        <v>194</v>
      </c>
      <c r="F21" s="10">
        <v>5000</v>
      </c>
      <c r="G21" s="11"/>
    </row>
    <row r="22" spans="1:7" x14ac:dyDescent="0.25">
      <c r="A22" t="str">
        <f>テーブル2[[#This Row],[団体名]]&amp;テーブル2[[#This Row],[活動NO]]</f>
        <v>東北出東山田子ども会3</v>
      </c>
      <c r="B22" s="13">
        <v>3</v>
      </c>
      <c r="C22" s="13" t="s">
        <v>319</v>
      </c>
      <c r="D22" s="18">
        <v>3</v>
      </c>
      <c r="E22" s="13" t="s">
        <v>195</v>
      </c>
      <c r="F22" s="15">
        <v>5000</v>
      </c>
      <c r="G22" s="16" t="s">
        <v>196</v>
      </c>
    </row>
    <row r="23" spans="1:7" x14ac:dyDescent="0.25">
      <c r="A23" t="str">
        <f>テーブル2[[#This Row],[団体名]]&amp;テーブル2[[#This Row],[活動NO]]</f>
        <v>東北出東山田子ども会4</v>
      </c>
      <c r="B23" s="8">
        <v>3</v>
      </c>
      <c r="C23" s="8" t="s">
        <v>319</v>
      </c>
      <c r="D23" s="17">
        <v>4</v>
      </c>
      <c r="E23" s="8" t="s">
        <v>186</v>
      </c>
      <c r="F23" s="10">
        <v>5000</v>
      </c>
      <c r="G23" s="11"/>
    </row>
    <row r="24" spans="1:7" x14ac:dyDescent="0.25">
      <c r="A24" t="str">
        <f>テーブル2[[#This Row],[団体名]]&amp;テーブル2[[#This Row],[活動NO]]</f>
        <v>東北出東山田子ども会5</v>
      </c>
      <c r="B24" s="13">
        <v>3</v>
      </c>
      <c r="C24" s="13" t="s">
        <v>319</v>
      </c>
      <c r="D24" s="18">
        <v>5</v>
      </c>
      <c r="E24" s="13" t="s">
        <v>188</v>
      </c>
      <c r="F24" s="15">
        <v>30000</v>
      </c>
      <c r="G24" s="16"/>
    </row>
    <row r="25" spans="1:7" x14ac:dyDescent="0.25">
      <c r="A25" t="str">
        <f>テーブル2[[#This Row],[団体名]]&amp;テーブル2[[#This Row],[活動NO]]</f>
        <v>東北出東山田子ども会6</v>
      </c>
      <c r="B25" s="8">
        <v>3</v>
      </c>
      <c r="C25" s="8" t="s">
        <v>319</v>
      </c>
      <c r="D25" s="17">
        <v>6</v>
      </c>
      <c r="E25" s="8" t="s">
        <v>189</v>
      </c>
      <c r="F25" s="10">
        <v>5000</v>
      </c>
      <c r="G25" s="11"/>
    </row>
    <row r="26" spans="1:7" x14ac:dyDescent="0.25">
      <c r="A26" t="str">
        <f>テーブル2[[#This Row],[団体名]]&amp;テーブル2[[#This Row],[活動NO]]</f>
        <v>東北出東山田子ども会7</v>
      </c>
      <c r="B26" s="13">
        <v>3</v>
      </c>
      <c r="C26" s="13" t="s">
        <v>319</v>
      </c>
      <c r="D26" s="18">
        <v>7</v>
      </c>
      <c r="E26" s="13" t="s">
        <v>191</v>
      </c>
      <c r="F26" s="15">
        <v>100000</v>
      </c>
      <c r="G26" s="16" t="s">
        <v>187</v>
      </c>
    </row>
    <row r="27" spans="1:7" x14ac:dyDescent="0.25">
      <c r="A27" t="str">
        <f>テーブル2[[#This Row],[団体名]]&amp;テーブル2[[#This Row],[活動NO]]</f>
        <v>東北出東山田子ども会99</v>
      </c>
      <c r="B27" s="8">
        <v>3</v>
      </c>
      <c r="C27" s="8" t="s">
        <v>319</v>
      </c>
      <c r="D27" s="17">
        <v>99</v>
      </c>
      <c r="E27" s="8" t="s">
        <v>182</v>
      </c>
      <c r="F27" s="10">
        <v>5673</v>
      </c>
      <c r="G27" s="11"/>
    </row>
    <row r="28" spans="1:7" x14ac:dyDescent="0.25">
      <c r="A28" t="str">
        <f>テーブル2[[#This Row],[団体名]]&amp;テーブル2[[#This Row],[活動NO]]</f>
        <v>駅・くすのき子ども会00</v>
      </c>
      <c r="B28" s="13">
        <v>4</v>
      </c>
      <c r="C28" s="13" t="s">
        <v>320</v>
      </c>
      <c r="D28" s="14" t="s">
        <v>172</v>
      </c>
      <c r="E28" s="13" t="s">
        <v>173</v>
      </c>
      <c r="F28" s="15">
        <v>5000</v>
      </c>
      <c r="G28" s="16"/>
    </row>
    <row r="29" spans="1:7" x14ac:dyDescent="0.25">
      <c r="A29" t="str">
        <f>テーブル2[[#This Row],[団体名]]&amp;テーブル2[[#This Row],[活動NO]]</f>
        <v>駅・くすのき子ども会01</v>
      </c>
      <c r="B29" s="8">
        <v>4</v>
      </c>
      <c r="C29" s="8" t="s">
        <v>320</v>
      </c>
      <c r="D29" s="9" t="s">
        <v>175</v>
      </c>
      <c r="E29" s="8" t="s">
        <v>176</v>
      </c>
      <c r="F29" s="10">
        <v>5000</v>
      </c>
      <c r="G29" s="11"/>
    </row>
    <row r="30" spans="1:7" x14ac:dyDescent="0.25">
      <c r="A30" t="str">
        <f>テーブル2[[#This Row],[団体名]]&amp;テーブル2[[#This Row],[活動NO]]</f>
        <v>駅・くすのき子ども会1</v>
      </c>
      <c r="B30" s="13">
        <v>4</v>
      </c>
      <c r="C30" s="13" t="s">
        <v>320</v>
      </c>
      <c r="D30" s="18">
        <v>1</v>
      </c>
      <c r="E30" s="13" t="s">
        <v>193</v>
      </c>
      <c r="F30" s="15">
        <v>15000</v>
      </c>
      <c r="G30" s="16"/>
    </row>
    <row r="31" spans="1:7" x14ac:dyDescent="0.25">
      <c r="A31" t="str">
        <f>テーブル2[[#This Row],[団体名]]&amp;テーブル2[[#This Row],[活動NO]]</f>
        <v>駅・くすのき子ども会2</v>
      </c>
      <c r="B31" s="8">
        <v>4</v>
      </c>
      <c r="C31" s="8" t="s">
        <v>320</v>
      </c>
      <c r="D31" s="17">
        <v>2</v>
      </c>
      <c r="E31" s="8" t="s">
        <v>194</v>
      </c>
      <c r="F31" s="10">
        <v>5000</v>
      </c>
      <c r="G31" s="11"/>
    </row>
    <row r="32" spans="1:7" x14ac:dyDescent="0.25">
      <c r="A32" t="str">
        <f>テーブル2[[#This Row],[団体名]]&amp;テーブル2[[#This Row],[活動NO]]</f>
        <v>駅・くすのき子ども会3</v>
      </c>
      <c r="B32" s="13">
        <v>4</v>
      </c>
      <c r="C32" s="13" t="s">
        <v>320</v>
      </c>
      <c r="D32" s="18">
        <v>3</v>
      </c>
      <c r="E32" s="13" t="s">
        <v>195</v>
      </c>
      <c r="F32" s="15">
        <v>5000</v>
      </c>
      <c r="G32" s="16" t="s">
        <v>196</v>
      </c>
    </row>
    <row r="33" spans="1:7" x14ac:dyDescent="0.25">
      <c r="A33" t="str">
        <f>テーブル2[[#This Row],[団体名]]&amp;テーブル2[[#This Row],[活動NO]]</f>
        <v>駅・くすのき子ども会4</v>
      </c>
      <c r="B33" s="8">
        <v>4</v>
      </c>
      <c r="C33" s="8" t="s">
        <v>320</v>
      </c>
      <c r="D33" s="17">
        <v>4</v>
      </c>
      <c r="E33" s="8" t="s">
        <v>186</v>
      </c>
      <c r="F33" s="10">
        <v>5000</v>
      </c>
      <c r="G33" s="11"/>
    </row>
    <row r="34" spans="1:7" x14ac:dyDescent="0.25">
      <c r="A34" t="str">
        <f>テーブル2[[#This Row],[団体名]]&amp;テーブル2[[#This Row],[活動NO]]</f>
        <v>駅・くすのき子ども会5</v>
      </c>
      <c r="B34" s="13">
        <v>4</v>
      </c>
      <c r="C34" s="13" t="s">
        <v>320</v>
      </c>
      <c r="D34" s="18">
        <v>5</v>
      </c>
      <c r="E34" s="13" t="s">
        <v>188</v>
      </c>
      <c r="F34" s="15">
        <v>50000</v>
      </c>
      <c r="G34" s="16"/>
    </row>
    <row r="35" spans="1:7" x14ac:dyDescent="0.25">
      <c r="A35" t="str">
        <f>テーブル2[[#This Row],[団体名]]&amp;テーブル2[[#This Row],[活動NO]]</f>
        <v>駅・くすのき子ども会6</v>
      </c>
      <c r="B35" s="8">
        <v>4</v>
      </c>
      <c r="C35" s="8" t="s">
        <v>320</v>
      </c>
      <c r="D35" s="17">
        <v>6</v>
      </c>
      <c r="E35" s="8" t="s">
        <v>189</v>
      </c>
      <c r="F35" s="10">
        <v>5000</v>
      </c>
      <c r="G35" s="11"/>
    </row>
    <row r="36" spans="1:7" x14ac:dyDescent="0.25">
      <c r="A36" t="str">
        <f>テーブル2[[#This Row],[団体名]]&amp;テーブル2[[#This Row],[活動NO]]</f>
        <v>駅・くすのき子ども会7</v>
      </c>
      <c r="B36" s="13">
        <v>4</v>
      </c>
      <c r="C36" s="13" t="s">
        <v>320</v>
      </c>
      <c r="D36" s="18">
        <v>7</v>
      </c>
      <c r="E36" s="13" t="s">
        <v>191</v>
      </c>
      <c r="F36" s="15">
        <v>200000</v>
      </c>
      <c r="G36" s="16" t="s">
        <v>187</v>
      </c>
    </row>
    <row r="37" spans="1:7" x14ac:dyDescent="0.25">
      <c r="A37" t="str">
        <f>テーブル2[[#This Row],[団体名]]&amp;テーブル2[[#This Row],[活動NO]]</f>
        <v>駅・くすのき子ども会99</v>
      </c>
      <c r="B37" s="8">
        <v>4</v>
      </c>
      <c r="C37" s="8" t="s">
        <v>320</v>
      </c>
      <c r="D37" s="17">
        <v>99</v>
      </c>
      <c r="E37" s="8" t="s">
        <v>182</v>
      </c>
      <c r="F37" s="10">
        <v>5440</v>
      </c>
      <c r="G37" s="11"/>
    </row>
    <row r="38" spans="1:7" x14ac:dyDescent="0.25">
      <c r="A38" t="str">
        <f>テーブル2[[#This Row],[団体名]]&amp;テーブル2[[#This Row],[活動NO]]</f>
        <v>笠田東Ⅱ育成会00</v>
      </c>
      <c r="B38" s="13">
        <v>5</v>
      </c>
      <c r="C38" s="13" t="s">
        <v>321</v>
      </c>
      <c r="D38" s="14" t="s">
        <v>172</v>
      </c>
      <c r="E38" s="13" t="s">
        <v>173</v>
      </c>
      <c r="F38" s="15">
        <v>5000</v>
      </c>
      <c r="G38" s="16"/>
    </row>
    <row r="39" spans="1:7" x14ac:dyDescent="0.25">
      <c r="A39" t="str">
        <f>テーブル2[[#This Row],[団体名]]&amp;テーブル2[[#This Row],[活動NO]]</f>
        <v>笠田東Ⅱ育成会01</v>
      </c>
      <c r="B39" s="8">
        <v>5</v>
      </c>
      <c r="C39" s="8" t="s">
        <v>321</v>
      </c>
      <c r="D39" s="9" t="s">
        <v>175</v>
      </c>
      <c r="E39" s="8" t="s">
        <v>176</v>
      </c>
      <c r="F39" s="10">
        <v>4000</v>
      </c>
      <c r="G39" s="11"/>
    </row>
    <row r="40" spans="1:7" x14ac:dyDescent="0.25">
      <c r="A40" t="str">
        <f>テーブル2[[#This Row],[団体名]]&amp;テーブル2[[#This Row],[活動NO]]</f>
        <v>笠田東Ⅱ育成会1</v>
      </c>
      <c r="B40" s="13">
        <v>5</v>
      </c>
      <c r="C40" s="13" t="s">
        <v>321</v>
      </c>
      <c r="D40" s="18">
        <v>1</v>
      </c>
      <c r="E40" s="13" t="s">
        <v>193</v>
      </c>
      <c r="F40" s="15">
        <v>16000</v>
      </c>
      <c r="G40" s="16"/>
    </row>
    <row r="41" spans="1:7" x14ac:dyDescent="0.25">
      <c r="A41" t="str">
        <f>テーブル2[[#This Row],[団体名]]&amp;テーブル2[[#This Row],[活動NO]]</f>
        <v>笠田東Ⅱ育成会2</v>
      </c>
      <c r="B41" s="8">
        <v>5</v>
      </c>
      <c r="C41" s="8" t="s">
        <v>321</v>
      </c>
      <c r="D41" s="17">
        <v>2</v>
      </c>
      <c r="E41" s="8" t="s">
        <v>197</v>
      </c>
      <c r="F41" s="10">
        <v>15000</v>
      </c>
      <c r="G41" s="11"/>
    </row>
    <row r="42" spans="1:7" x14ac:dyDescent="0.25">
      <c r="A42" t="str">
        <f>テーブル2[[#This Row],[団体名]]&amp;テーブル2[[#This Row],[活動NO]]</f>
        <v>笠田東Ⅱ育成会3</v>
      </c>
      <c r="B42" s="13">
        <v>5</v>
      </c>
      <c r="C42" s="13" t="s">
        <v>321</v>
      </c>
      <c r="D42" s="18">
        <v>3</v>
      </c>
      <c r="E42" s="13" t="s">
        <v>198</v>
      </c>
      <c r="F42" s="15">
        <v>8000</v>
      </c>
      <c r="G42" s="16" t="s">
        <v>199</v>
      </c>
    </row>
    <row r="43" spans="1:7" x14ac:dyDescent="0.25">
      <c r="A43" t="str">
        <f>テーブル2[[#This Row],[団体名]]&amp;テーブル2[[#This Row],[活動NO]]</f>
        <v>笠田東Ⅱ育成会4</v>
      </c>
      <c r="B43" s="8">
        <v>5</v>
      </c>
      <c r="C43" s="8" t="s">
        <v>321</v>
      </c>
      <c r="D43" s="17">
        <v>4</v>
      </c>
      <c r="E43" s="8" t="s">
        <v>186</v>
      </c>
      <c r="F43" s="10">
        <v>55000</v>
      </c>
      <c r="G43" s="11"/>
    </row>
    <row r="44" spans="1:7" x14ac:dyDescent="0.25">
      <c r="A44" t="str">
        <f>テーブル2[[#This Row],[団体名]]&amp;テーブル2[[#This Row],[活動NO]]</f>
        <v>笠田東Ⅱ育成会5</v>
      </c>
      <c r="B44" s="13">
        <v>5</v>
      </c>
      <c r="C44" s="13" t="s">
        <v>321</v>
      </c>
      <c r="D44" s="18">
        <v>5</v>
      </c>
      <c r="E44" s="13" t="s">
        <v>200</v>
      </c>
      <c r="F44" s="15">
        <v>300000</v>
      </c>
      <c r="G44" s="16"/>
    </row>
    <row r="45" spans="1:7" x14ac:dyDescent="0.25">
      <c r="A45" t="str">
        <f>テーブル2[[#This Row],[団体名]]&amp;テーブル2[[#This Row],[活動NO]]</f>
        <v>笠田東Ⅱ育成会6</v>
      </c>
      <c r="B45" s="8">
        <v>5</v>
      </c>
      <c r="C45" s="8" t="s">
        <v>321</v>
      </c>
      <c r="D45" s="17">
        <v>6</v>
      </c>
      <c r="E45" s="8" t="s">
        <v>188</v>
      </c>
      <c r="F45" s="10">
        <v>62000</v>
      </c>
      <c r="G45" s="11"/>
    </row>
    <row r="46" spans="1:7" x14ac:dyDescent="0.25">
      <c r="A46" t="str">
        <f>テーブル2[[#This Row],[団体名]]&amp;テーブル2[[#This Row],[活動NO]]</f>
        <v>笠田東Ⅱ育成会7</v>
      </c>
      <c r="B46" s="13">
        <v>5</v>
      </c>
      <c r="C46" s="13" t="s">
        <v>321</v>
      </c>
      <c r="D46" s="18">
        <v>7</v>
      </c>
      <c r="E46" s="13" t="s">
        <v>198</v>
      </c>
      <c r="F46" s="15">
        <v>5000</v>
      </c>
      <c r="G46" s="16" t="s">
        <v>201</v>
      </c>
    </row>
    <row r="47" spans="1:7" x14ac:dyDescent="0.25">
      <c r="A47" t="str">
        <f>テーブル2[[#This Row],[団体名]]&amp;テーブル2[[#This Row],[活動NO]]</f>
        <v>笠田東Ⅱ育成会98</v>
      </c>
      <c r="B47" s="8">
        <v>5</v>
      </c>
      <c r="C47" s="8" t="s">
        <v>321</v>
      </c>
      <c r="D47" s="17">
        <v>98</v>
      </c>
      <c r="E47" s="8" t="s">
        <v>202</v>
      </c>
      <c r="F47" s="10">
        <v>30000</v>
      </c>
      <c r="G47" s="11" t="s">
        <v>203</v>
      </c>
    </row>
    <row r="48" spans="1:7" x14ac:dyDescent="0.25">
      <c r="A48" t="str">
        <f>テーブル2[[#This Row],[団体名]]&amp;テーブル2[[#This Row],[活動NO]]</f>
        <v>笠田東Ⅱ育成会99</v>
      </c>
      <c r="B48" s="13">
        <v>5</v>
      </c>
      <c r="C48" s="13" t="s">
        <v>321</v>
      </c>
      <c r="D48" s="18">
        <v>99</v>
      </c>
      <c r="E48" s="13" t="s">
        <v>182</v>
      </c>
      <c r="F48" s="15">
        <v>354855</v>
      </c>
      <c r="G48" s="16"/>
    </row>
    <row r="49" spans="1:7" x14ac:dyDescent="0.25">
      <c r="A49" t="str">
        <f>テーブル2[[#This Row],[団体名]]&amp;テーブル2[[#This Row],[活動NO]]</f>
        <v>真和子ども会00</v>
      </c>
      <c r="B49" s="8">
        <v>6</v>
      </c>
      <c r="C49" s="8" t="s">
        <v>322</v>
      </c>
      <c r="D49" s="9" t="s">
        <v>172</v>
      </c>
      <c r="E49" s="8" t="s">
        <v>173</v>
      </c>
      <c r="F49" s="10">
        <v>5000</v>
      </c>
      <c r="G49" s="11"/>
    </row>
    <row r="50" spans="1:7" x14ac:dyDescent="0.25">
      <c r="A50" t="str">
        <f>テーブル2[[#This Row],[団体名]]&amp;テーブル2[[#This Row],[活動NO]]</f>
        <v>真和子ども会01</v>
      </c>
      <c r="B50" s="13">
        <v>6</v>
      </c>
      <c r="C50" s="13" t="s">
        <v>322</v>
      </c>
      <c r="D50" s="14" t="s">
        <v>175</v>
      </c>
      <c r="E50" s="13" t="s">
        <v>176</v>
      </c>
      <c r="F50" s="15">
        <v>2000</v>
      </c>
      <c r="G50" s="16"/>
    </row>
    <row r="51" spans="1:7" x14ac:dyDescent="0.25">
      <c r="A51" t="str">
        <f>テーブル2[[#This Row],[団体名]]&amp;テーブル2[[#This Row],[活動NO]]</f>
        <v>真和子ども会1</v>
      </c>
      <c r="B51" s="8">
        <v>6</v>
      </c>
      <c r="C51" s="8" t="s">
        <v>322</v>
      </c>
      <c r="D51" s="17">
        <v>1</v>
      </c>
      <c r="E51" s="8" t="s">
        <v>204</v>
      </c>
      <c r="F51" s="10">
        <v>50000</v>
      </c>
      <c r="G51" s="11"/>
    </row>
    <row r="52" spans="1:7" x14ac:dyDescent="0.25">
      <c r="A52" t="str">
        <f>テーブル2[[#This Row],[団体名]]&amp;テーブル2[[#This Row],[活動NO]]</f>
        <v>真和子ども会2</v>
      </c>
      <c r="B52" s="13">
        <v>6</v>
      </c>
      <c r="C52" s="13" t="s">
        <v>322</v>
      </c>
      <c r="D52" s="18">
        <v>2</v>
      </c>
      <c r="E52" s="13" t="s">
        <v>205</v>
      </c>
      <c r="F52" s="15">
        <v>50000</v>
      </c>
      <c r="G52" s="16"/>
    </row>
    <row r="53" spans="1:7" x14ac:dyDescent="0.25">
      <c r="A53" t="str">
        <f>テーブル2[[#This Row],[団体名]]&amp;テーブル2[[#This Row],[活動NO]]</f>
        <v>真和子ども会3</v>
      </c>
      <c r="B53" s="8">
        <v>6</v>
      </c>
      <c r="C53" s="8" t="s">
        <v>322</v>
      </c>
      <c r="D53" s="17">
        <v>3</v>
      </c>
      <c r="E53" s="8" t="s">
        <v>188</v>
      </c>
      <c r="F53" s="10">
        <v>30000</v>
      </c>
      <c r="G53" s="11"/>
    </row>
    <row r="54" spans="1:7" x14ac:dyDescent="0.25">
      <c r="A54" t="str">
        <f>テーブル2[[#This Row],[団体名]]&amp;テーブル2[[#This Row],[活動NO]]</f>
        <v>真和子ども会4</v>
      </c>
      <c r="B54" s="13">
        <v>6</v>
      </c>
      <c r="C54" s="13" t="s">
        <v>322</v>
      </c>
      <c r="D54" s="18">
        <v>4</v>
      </c>
      <c r="E54" s="13" t="s">
        <v>191</v>
      </c>
      <c r="F54" s="15">
        <v>30000</v>
      </c>
      <c r="G54" s="16"/>
    </row>
    <row r="55" spans="1:7" x14ac:dyDescent="0.25">
      <c r="A55" t="str">
        <f>テーブル2[[#This Row],[団体名]]&amp;テーブル2[[#This Row],[活動NO]]</f>
        <v>真和子ども会5</v>
      </c>
      <c r="B55" s="8">
        <v>6</v>
      </c>
      <c r="C55" s="8" t="s">
        <v>322</v>
      </c>
      <c r="D55" s="17">
        <v>5</v>
      </c>
      <c r="E55" s="8" t="s">
        <v>189</v>
      </c>
      <c r="F55" s="10">
        <v>10000</v>
      </c>
      <c r="G55" s="11" t="s">
        <v>206</v>
      </c>
    </row>
    <row r="56" spans="1:7" x14ac:dyDescent="0.25">
      <c r="A56" t="str">
        <f>テーブル2[[#This Row],[団体名]]&amp;テーブル2[[#This Row],[活動NO]]</f>
        <v>真和子ども会99</v>
      </c>
      <c r="B56" s="13">
        <v>6</v>
      </c>
      <c r="C56" s="13" t="s">
        <v>322</v>
      </c>
      <c r="D56" s="18">
        <v>99</v>
      </c>
      <c r="E56" s="13" t="s">
        <v>182</v>
      </c>
      <c r="F56" s="15">
        <v>34767</v>
      </c>
      <c r="G56" s="16"/>
    </row>
    <row r="57" spans="1:7" x14ac:dyDescent="0.25">
      <c r="A57" t="str">
        <f>テーブル2[[#This Row],[団体名]]&amp;テーブル2[[#This Row],[活動NO]]</f>
        <v>佐野育成会00</v>
      </c>
      <c r="B57" s="8">
        <v>7</v>
      </c>
      <c r="C57" s="8" t="s">
        <v>323</v>
      </c>
      <c r="D57" s="9" t="s">
        <v>172</v>
      </c>
      <c r="E57" s="8" t="s">
        <v>173</v>
      </c>
      <c r="F57" s="10">
        <v>5000</v>
      </c>
      <c r="G57" s="11"/>
    </row>
    <row r="58" spans="1:7" x14ac:dyDescent="0.25">
      <c r="A58" t="str">
        <f>テーブル2[[#This Row],[団体名]]&amp;テーブル2[[#This Row],[活動NO]]</f>
        <v>佐野育成会01</v>
      </c>
      <c r="B58" s="13">
        <v>7</v>
      </c>
      <c r="C58" s="13" t="s">
        <v>323</v>
      </c>
      <c r="D58" s="14" t="s">
        <v>175</v>
      </c>
      <c r="E58" s="13" t="s">
        <v>176</v>
      </c>
      <c r="F58" s="15">
        <v>10000</v>
      </c>
      <c r="G58" s="16"/>
    </row>
    <row r="59" spans="1:7" x14ac:dyDescent="0.25">
      <c r="A59" t="str">
        <f>テーブル2[[#This Row],[団体名]]&amp;テーブル2[[#This Row],[活動NO]]</f>
        <v>佐野育成会1</v>
      </c>
      <c r="B59" s="8">
        <v>7</v>
      </c>
      <c r="C59" s="8" t="s">
        <v>323</v>
      </c>
      <c r="D59" s="17">
        <v>1</v>
      </c>
      <c r="E59" s="8" t="s">
        <v>197</v>
      </c>
      <c r="F59" s="10">
        <v>70000</v>
      </c>
      <c r="G59" s="11"/>
    </row>
    <row r="60" spans="1:7" x14ac:dyDescent="0.25">
      <c r="A60" t="str">
        <f>テーブル2[[#This Row],[団体名]]&amp;テーブル2[[#This Row],[活動NO]]</f>
        <v>佐野育成会2</v>
      </c>
      <c r="B60" s="13">
        <v>7</v>
      </c>
      <c r="C60" s="13" t="s">
        <v>323</v>
      </c>
      <c r="D60" s="18">
        <v>2</v>
      </c>
      <c r="E60" s="13" t="s">
        <v>207</v>
      </c>
      <c r="F60" s="15">
        <v>5000</v>
      </c>
      <c r="G60" s="16"/>
    </row>
    <row r="61" spans="1:7" x14ac:dyDescent="0.25">
      <c r="A61" t="str">
        <f>テーブル2[[#This Row],[団体名]]&amp;テーブル2[[#This Row],[活動NO]]</f>
        <v>佐野育成会3</v>
      </c>
      <c r="B61" s="8">
        <v>7</v>
      </c>
      <c r="C61" s="8" t="s">
        <v>323</v>
      </c>
      <c r="D61" s="17">
        <v>3</v>
      </c>
      <c r="E61" s="8" t="s">
        <v>186</v>
      </c>
      <c r="F61" s="10">
        <v>80000</v>
      </c>
      <c r="G61" s="11"/>
    </row>
    <row r="62" spans="1:7" x14ac:dyDescent="0.25">
      <c r="A62" t="str">
        <f>テーブル2[[#This Row],[団体名]]&amp;テーブル2[[#This Row],[活動NO]]</f>
        <v>佐野育成会4</v>
      </c>
      <c r="B62" s="13">
        <v>7</v>
      </c>
      <c r="C62" s="13" t="s">
        <v>323</v>
      </c>
      <c r="D62" s="18">
        <v>4</v>
      </c>
      <c r="E62" s="13" t="s">
        <v>193</v>
      </c>
      <c r="F62" s="15">
        <v>30000</v>
      </c>
      <c r="G62" s="16"/>
    </row>
    <row r="63" spans="1:7" x14ac:dyDescent="0.25">
      <c r="A63" t="str">
        <f>テーブル2[[#This Row],[団体名]]&amp;テーブル2[[#This Row],[活動NO]]</f>
        <v>佐野育成会5</v>
      </c>
      <c r="B63" s="8">
        <v>7</v>
      </c>
      <c r="C63" s="8" t="s">
        <v>323</v>
      </c>
      <c r="D63" s="17">
        <v>5</v>
      </c>
      <c r="E63" s="8" t="s">
        <v>189</v>
      </c>
      <c r="F63" s="10">
        <v>50000</v>
      </c>
      <c r="G63" s="11" t="s">
        <v>188</v>
      </c>
    </row>
    <row r="64" spans="1:7" x14ac:dyDescent="0.25">
      <c r="A64" t="str">
        <f>テーブル2[[#This Row],[団体名]]&amp;テーブル2[[#This Row],[活動NO]]</f>
        <v>佐野育成会6</v>
      </c>
      <c r="B64" s="13">
        <v>7</v>
      </c>
      <c r="C64" s="13" t="s">
        <v>323</v>
      </c>
      <c r="D64" s="18">
        <v>6</v>
      </c>
      <c r="E64" s="13" t="s">
        <v>191</v>
      </c>
      <c r="F64" s="15">
        <v>300000</v>
      </c>
      <c r="G64" s="16"/>
    </row>
    <row r="65" spans="1:7" x14ac:dyDescent="0.25">
      <c r="A65" t="str">
        <f>テーブル2[[#This Row],[団体名]]&amp;テーブル2[[#This Row],[活動NO]]</f>
        <v>佐野育成会7</v>
      </c>
      <c r="B65" s="8">
        <v>7</v>
      </c>
      <c r="C65" s="8" t="s">
        <v>323</v>
      </c>
      <c r="D65" s="17">
        <v>7</v>
      </c>
      <c r="E65" s="8" t="s">
        <v>208</v>
      </c>
      <c r="F65" s="10">
        <v>8000</v>
      </c>
      <c r="G65" s="11"/>
    </row>
    <row r="66" spans="1:7" x14ac:dyDescent="0.25">
      <c r="A66" t="str">
        <f>テーブル2[[#This Row],[団体名]]&amp;テーブル2[[#This Row],[活動NO]]</f>
        <v>佐野育成会8</v>
      </c>
      <c r="B66" s="13">
        <v>7</v>
      </c>
      <c r="C66" s="13" t="s">
        <v>323</v>
      </c>
      <c r="D66" s="18">
        <v>8</v>
      </c>
      <c r="E66" s="13" t="s">
        <v>209</v>
      </c>
      <c r="F66" s="15">
        <v>5000</v>
      </c>
      <c r="G66" s="16"/>
    </row>
    <row r="67" spans="1:7" x14ac:dyDescent="0.25">
      <c r="A67" t="str">
        <f>テーブル2[[#This Row],[団体名]]&amp;テーブル2[[#This Row],[活動NO]]</f>
        <v>佐野育成会9</v>
      </c>
      <c r="B67" s="8">
        <v>7</v>
      </c>
      <c r="C67" s="8" t="s">
        <v>323</v>
      </c>
      <c r="D67" s="17">
        <v>9</v>
      </c>
      <c r="E67" s="8" t="s">
        <v>210</v>
      </c>
      <c r="F67" s="10">
        <v>0</v>
      </c>
      <c r="G67" s="11"/>
    </row>
    <row r="68" spans="1:7" x14ac:dyDescent="0.25">
      <c r="A68" t="str">
        <f>テーブル2[[#This Row],[団体名]]&amp;テーブル2[[#This Row],[活動NO]]</f>
        <v>佐野育成会10</v>
      </c>
      <c r="B68" s="13">
        <v>7</v>
      </c>
      <c r="C68" s="13" t="s">
        <v>323</v>
      </c>
      <c r="D68" s="18">
        <v>10</v>
      </c>
      <c r="E68" s="13" t="s">
        <v>211</v>
      </c>
      <c r="F68" s="15">
        <v>15000</v>
      </c>
      <c r="G68" s="16"/>
    </row>
    <row r="69" spans="1:7" x14ac:dyDescent="0.25">
      <c r="A69" t="str">
        <f>テーブル2[[#This Row],[団体名]]&amp;テーブル2[[#This Row],[活動NO]]</f>
        <v>佐野育成会99</v>
      </c>
      <c r="B69" s="8">
        <v>7</v>
      </c>
      <c r="C69" s="8" t="s">
        <v>323</v>
      </c>
      <c r="D69" s="17">
        <v>99</v>
      </c>
      <c r="E69" s="8" t="s">
        <v>182</v>
      </c>
      <c r="F69" s="10">
        <v>108341</v>
      </c>
      <c r="G69" s="11" t="s">
        <v>212</v>
      </c>
    </row>
    <row r="70" spans="1:7" x14ac:dyDescent="0.25">
      <c r="A70" t="str">
        <f>テーブル2[[#This Row],[団体名]]&amp;テーブル2[[#This Row],[活動NO]]</f>
        <v>四郷育成会00</v>
      </c>
      <c r="B70" s="13">
        <v>8</v>
      </c>
      <c r="C70" s="13" t="s">
        <v>324</v>
      </c>
      <c r="D70" s="14" t="s">
        <v>172</v>
      </c>
      <c r="E70" s="13" t="s">
        <v>173</v>
      </c>
      <c r="F70" s="15">
        <v>5000</v>
      </c>
      <c r="G70" s="16" t="s">
        <v>213</v>
      </c>
    </row>
    <row r="71" spans="1:7" x14ac:dyDescent="0.25">
      <c r="A71" t="str">
        <f>テーブル2[[#This Row],[団体名]]&amp;テーブル2[[#This Row],[活動NO]]</f>
        <v>四郷育成会01</v>
      </c>
      <c r="B71" s="8">
        <v>8</v>
      </c>
      <c r="C71" s="8" t="s">
        <v>324</v>
      </c>
      <c r="D71" s="9" t="s">
        <v>175</v>
      </c>
      <c r="E71" s="8" t="s">
        <v>176</v>
      </c>
      <c r="F71" s="10">
        <v>5000</v>
      </c>
      <c r="G71" s="11" t="s">
        <v>214</v>
      </c>
    </row>
    <row r="72" spans="1:7" x14ac:dyDescent="0.25">
      <c r="A72" t="str">
        <f>テーブル2[[#This Row],[団体名]]&amp;テーブル2[[#This Row],[活動NO]]</f>
        <v>四郷育成会1</v>
      </c>
      <c r="B72" s="13">
        <v>8</v>
      </c>
      <c r="C72" s="13" t="s">
        <v>324</v>
      </c>
      <c r="D72" s="18">
        <v>1</v>
      </c>
      <c r="E72" s="13" t="s">
        <v>215</v>
      </c>
      <c r="F72" s="15">
        <v>80000</v>
      </c>
      <c r="G72" s="16"/>
    </row>
    <row r="73" spans="1:7" x14ac:dyDescent="0.25">
      <c r="A73" t="str">
        <f>テーブル2[[#This Row],[団体名]]&amp;テーブル2[[#This Row],[活動NO]]</f>
        <v>四郷育成会2</v>
      </c>
      <c r="B73" s="8">
        <v>8</v>
      </c>
      <c r="C73" s="8" t="s">
        <v>324</v>
      </c>
      <c r="D73" s="17">
        <v>2</v>
      </c>
      <c r="E73" s="8" t="s">
        <v>189</v>
      </c>
      <c r="F73" s="10">
        <v>20000</v>
      </c>
      <c r="G73" s="11"/>
    </row>
    <row r="74" spans="1:7" x14ac:dyDescent="0.25">
      <c r="A74" t="str">
        <f>テーブル2[[#This Row],[団体名]]&amp;テーブル2[[#This Row],[活動NO]]</f>
        <v>四郷育成会3</v>
      </c>
      <c r="B74" s="13">
        <v>8</v>
      </c>
      <c r="C74" s="13" t="s">
        <v>324</v>
      </c>
      <c r="D74" s="18">
        <v>3</v>
      </c>
      <c r="E74" s="13" t="s">
        <v>191</v>
      </c>
      <c r="F74" s="15">
        <v>50000</v>
      </c>
      <c r="G74" s="16"/>
    </row>
    <row r="75" spans="1:7" x14ac:dyDescent="0.25">
      <c r="A75" t="str">
        <f>テーブル2[[#This Row],[団体名]]&amp;テーブル2[[#This Row],[活動NO]]</f>
        <v>四郷育成会99</v>
      </c>
      <c r="B75" s="8">
        <v>8</v>
      </c>
      <c r="C75" s="8" t="s">
        <v>324</v>
      </c>
      <c r="D75" s="17">
        <v>99</v>
      </c>
      <c r="E75" s="8" t="s">
        <v>182</v>
      </c>
      <c r="F75" s="10">
        <v>0</v>
      </c>
      <c r="G75" s="11"/>
    </row>
    <row r="76" spans="1:7" x14ac:dyDescent="0.25">
      <c r="A76" t="str">
        <f>テーブル2[[#This Row],[団体名]]&amp;テーブル2[[#This Row],[活動NO]]</f>
        <v>三谷育成協議会00</v>
      </c>
      <c r="B76" s="13">
        <v>9</v>
      </c>
      <c r="C76" s="13" t="s">
        <v>325</v>
      </c>
      <c r="D76" s="14" t="s">
        <v>172</v>
      </c>
      <c r="E76" s="13" t="s">
        <v>173</v>
      </c>
      <c r="F76" s="15">
        <v>0</v>
      </c>
      <c r="G76" s="16"/>
    </row>
    <row r="77" spans="1:7" x14ac:dyDescent="0.25">
      <c r="A77" t="str">
        <f>テーブル2[[#This Row],[団体名]]&amp;テーブル2[[#This Row],[活動NO]]</f>
        <v>三谷育成協議会01</v>
      </c>
      <c r="B77" s="8">
        <v>9</v>
      </c>
      <c r="C77" s="8" t="s">
        <v>325</v>
      </c>
      <c r="D77" s="9" t="s">
        <v>175</v>
      </c>
      <c r="E77" s="8" t="s">
        <v>176</v>
      </c>
      <c r="F77" s="10">
        <v>5000</v>
      </c>
      <c r="G77" s="11" t="s">
        <v>216</v>
      </c>
    </row>
    <row r="78" spans="1:7" x14ac:dyDescent="0.25">
      <c r="A78" t="str">
        <f>テーブル2[[#This Row],[団体名]]&amp;テーブル2[[#This Row],[活動NO]]</f>
        <v>三谷育成協議会1</v>
      </c>
      <c r="B78" s="13">
        <v>9</v>
      </c>
      <c r="C78" s="13" t="s">
        <v>325</v>
      </c>
      <c r="D78" s="18">
        <v>1</v>
      </c>
      <c r="E78" s="13" t="s">
        <v>215</v>
      </c>
      <c r="F78" s="15">
        <v>200000</v>
      </c>
      <c r="G78" s="16" t="s">
        <v>217</v>
      </c>
    </row>
    <row r="79" spans="1:7" x14ac:dyDescent="0.25">
      <c r="A79" t="str">
        <f>テーブル2[[#This Row],[団体名]]&amp;テーブル2[[#This Row],[活動NO]]</f>
        <v>三谷育成協議会2</v>
      </c>
      <c r="B79" s="8">
        <v>9</v>
      </c>
      <c r="C79" s="8" t="s">
        <v>325</v>
      </c>
      <c r="D79" s="17">
        <v>2</v>
      </c>
      <c r="E79" s="8" t="s">
        <v>198</v>
      </c>
      <c r="F79" s="10">
        <v>5000</v>
      </c>
      <c r="G79" s="11" t="s">
        <v>218</v>
      </c>
    </row>
    <row r="80" spans="1:7" x14ac:dyDescent="0.25">
      <c r="A80" t="str">
        <f>テーブル2[[#This Row],[団体名]]&amp;テーブル2[[#This Row],[活動NO]]</f>
        <v>三谷育成協議会3</v>
      </c>
      <c r="B80" s="13">
        <v>9</v>
      </c>
      <c r="C80" s="13" t="s">
        <v>325</v>
      </c>
      <c r="D80" s="18">
        <v>3</v>
      </c>
      <c r="E80" s="13" t="s">
        <v>198</v>
      </c>
      <c r="F80" s="15">
        <v>40000</v>
      </c>
      <c r="G80" s="16" t="s">
        <v>219</v>
      </c>
    </row>
    <row r="81" spans="1:7" x14ac:dyDescent="0.25">
      <c r="A81" t="str">
        <f>テーブル2[[#This Row],[団体名]]&amp;テーブル2[[#This Row],[活動NO]]</f>
        <v>三谷育成協議会4</v>
      </c>
      <c r="B81" s="8">
        <v>9</v>
      </c>
      <c r="C81" s="8" t="s">
        <v>325</v>
      </c>
      <c r="D81" s="17">
        <v>4</v>
      </c>
      <c r="E81" s="8" t="s">
        <v>188</v>
      </c>
      <c r="F81" s="10">
        <v>150000</v>
      </c>
      <c r="G81" s="11" t="s">
        <v>220</v>
      </c>
    </row>
    <row r="82" spans="1:7" x14ac:dyDescent="0.25">
      <c r="A82" t="str">
        <f>テーブル2[[#This Row],[団体名]]&amp;テーブル2[[#This Row],[活動NO]]</f>
        <v>三谷育成協議会5</v>
      </c>
      <c r="B82" s="13">
        <v>9</v>
      </c>
      <c r="C82" s="13" t="s">
        <v>325</v>
      </c>
      <c r="D82" s="18">
        <v>5</v>
      </c>
      <c r="E82" s="13" t="s">
        <v>195</v>
      </c>
      <c r="F82" s="15">
        <v>5000</v>
      </c>
      <c r="G82" s="16"/>
    </row>
    <row r="83" spans="1:7" x14ac:dyDescent="0.25">
      <c r="A83" t="str">
        <f>テーブル2[[#This Row],[団体名]]&amp;テーブル2[[#This Row],[活動NO]]</f>
        <v>三谷育成協議会6</v>
      </c>
      <c r="B83" s="8">
        <v>9</v>
      </c>
      <c r="C83" s="8" t="s">
        <v>325</v>
      </c>
      <c r="D83" s="17">
        <v>6</v>
      </c>
      <c r="E83" s="8" t="s">
        <v>221</v>
      </c>
      <c r="F83" s="10">
        <v>10000</v>
      </c>
      <c r="G83" s="11"/>
    </row>
    <row r="84" spans="1:7" x14ac:dyDescent="0.25">
      <c r="A84" t="str">
        <f>テーブル2[[#This Row],[団体名]]&amp;テーブル2[[#This Row],[活動NO]]</f>
        <v>三谷育成協議会99</v>
      </c>
      <c r="B84" s="13">
        <v>9</v>
      </c>
      <c r="C84" s="13" t="s">
        <v>325</v>
      </c>
      <c r="D84" s="18">
        <v>99</v>
      </c>
      <c r="E84" s="13" t="s">
        <v>182</v>
      </c>
      <c r="F84" s="15">
        <v>3230</v>
      </c>
      <c r="G84" s="16"/>
    </row>
    <row r="85" spans="1:7" x14ac:dyDescent="0.25">
      <c r="A85" t="str">
        <f>テーブル2[[#This Row],[団体名]]&amp;テーブル2[[#This Row],[活動NO]]</f>
        <v>山崎つくし会00</v>
      </c>
      <c r="B85" s="8">
        <v>10</v>
      </c>
      <c r="C85" s="8" t="s">
        <v>326</v>
      </c>
      <c r="D85" s="9" t="s">
        <v>172</v>
      </c>
      <c r="E85" s="8" t="s">
        <v>173</v>
      </c>
      <c r="F85" s="10">
        <v>0</v>
      </c>
      <c r="G85" s="11"/>
    </row>
    <row r="86" spans="1:7" x14ac:dyDescent="0.25">
      <c r="A86" t="str">
        <f>テーブル2[[#This Row],[団体名]]&amp;テーブル2[[#This Row],[活動NO]]</f>
        <v>山崎つくし会01</v>
      </c>
      <c r="B86" s="13">
        <v>10</v>
      </c>
      <c r="C86" s="13" t="s">
        <v>326</v>
      </c>
      <c r="D86" s="14" t="s">
        <v>175</v>
      </c>
      <c r="E86" s="13" t="s">
        <v>176</v>
      </c>
      <c r="F86" s="15">
        <v>0</v>
      </c>
      <c r="G86" s="16"/>
    </row>
    <row r="87" spans="1:7" x14ac:dyDescent="0.25">
      <c r="A87" t="str">
        <f>テーブル2[[#This Row],[団体名]]&amp;テーブル2[[#This Row],[活動NO]]</f>
        <v>山崎つくし会1</v>
      </c>
      <c r="B87" s="8">
        <v>10</v>
      </c>
      <c r="C87" s="8" t="s">
        <v>326</v>
      </c>
      <c r="D87" s="17">
        <v>1</v>
      </c>
      <c r="E87" s="8" t="s">
        <v>195</v>
      </c>
      <c r="F87" s="10">
        <v>4000</v>
      </c>
      <c r="G87" s="11"/>
    </row>
    <row r="88" spans="1:7" x14ac:dyDescent="0.25">
      <c r="A88" t="str">
        <f>テーブル2[[#This Row],[団体名]]&amp;テーブル2[[#This Row],[活動NO]]</f>
        <v>山崎つくし会2</v>
      </c>
      <c r="B88" s="13">
        <v>10</v>
      </c>
      <c r="C88" s="13" t="s">
        <v>326</v>
      </c>
      <c r="D88" s="18">
        <v>2</v>
      </c>
      <c r="E88" s="13" t="s">
        <v>222</v>
      </c>
      <c r="F88" s="15">
        <v>3000</v>
      </c>
      <c r="G88" s="16"/>
    </row>
    <row r="89" spans="1:7" x14ac:dyDescent="0.25">
      <c r="A89" t="str">
        <f>テーブル2[[#This Row],[団体名]]&amp;テーブル2[[#This Row],[活動NO]]</f>
        <v>山崎つくし会3</v>
      </c>
      <c r="B89" s="8">
        <v>10</v>
      </c>
      <c r="C89" s="8" t="s">
        <v>326</v>
      </c>
      <c r="D89" s="17">
        <v>3</v>
      </c>
      <c r="E89" s="8" t="s">
        <v>188</v>
      </c>
      <c r="F89" s="10">
        <v>15000</v>
      </c>
      <c r="G89" s="11"/>
    </row>
    <row r="90" spans="1:7" x14ac:dyDescent="0.25">
      <c r="A90" t="str">
        <f>テーブル2[[#This Row],[団体名]]&amp;テーブル2[[#This Row],[活動NO]]</f>
        <v>山崎つくし会99</v>
      </c>
      <c r="B90" s="13">
        <v>10</v>
      </c>
      <c r="C90" s="13" t="s">
        <v>326</v>
      </c>
      <c r="D90" s="18">
        <v>99</v>
      </c>
      <c r="E90" s="13" t="s">
        <v>182</v>
      </c>
      <c r="F90" s="15">
        <v>206112</v>
      </c>
      <c r="G90" s="16"/>
    </row>
    <row r="91" spans="1:7" x14ac:dyDescent="0.25">
      <c r="A91" t="str">
        <f>テーブル2[[#This Row],[団体名]]&amp;テーブル2[[#This Row],[活動NO]]</f>
        <v>教良寺小鳩会00</v>
      </c>
      <c r="B91" s="8">
        <v>11</v>
      </c>
      <c r="C91" s="8" t="s">
        <v>327</v>
      </c>
      <c r="D91" s="9" t="s">
        <v>172</v>
      </c>
      <c r="E91" s="8" t="s">
        <v>173</v>
      </c>
      <c r="F91" s="10">
        <v>0</v>
      </c>
      <c r="G91" s="11"/>
    </row>
    <row r="92" spans="1:7" x14ac:dyDescent="0.25">
      <c r="A92" t="str">
        <f>テーブル2[[#This Row],[団体名]]&amp;テーブル2[[#This Row],[活動NO]]</f>
        <v>教良寺小鳩会01</v>
      </c>
      <c r="B92" s="13">
        <v>11</v>
      </c>
      <c r="C92" s="13" t="s">
        <v>327</v>
      </c>
      <c r="D92" s="14" t="s">
        <v>175</v>
      </c>
      <c r="E92" s="13" t="s">
        <v>176</v>
      </c>
      <c r="F92" s="15">
        <v>0</v>
      </c>
      <c r="G92" s="16"/>
    </row>
    <row r="93" spans="1:7" x14ac:dyDescent="0.25">
      <c r="A93" t="str">
        <f>テーブル2[[#This Row],[団体名]]&amp;テーブル2[[#This Row],[活動NO]]</f>
        <v>教良寺小鳩会1</v>
      </c>
      <c r="B93" s="8">
        <v>11</v>
      </c>
      <c r="C93" s="8" t="s">
        <v>327</v>
      </c>
      <c r="D93" s="17">
        <v>1</v>
      </c>
      <c r="E93" s="8" t="s">
        <v>221</v>
      </c>
      <c r="F93" s="10">
        <v>50000</v>
      </c>
      <c r="G93" s="11" t="s">
        <v>223</v>
      </c>
    </row>
    <row r="94" spans="1:7" x14ac:dyDescent="0.25">
      <c r="A94" t="str">
        <f>テーブル2[[#This Row],[団体名]]&amp;テーブル2[[#This Row],[活動NO]]</f>
        <v>教良寺小鳩会2</v>
      </c>
      <c r="B94" s="13">
        <v>11</v>
      </c>
      <c r="C94" s="13" t="s">
        <v>327</v>
      </c>
      <c r="D94" s="18">
        <v>2</v>
      </c>
      <c r="E94" s="13" t="s">
        <v>224</v>
      </c>
      <c r="F94" s="15">
        <v>5000</v>
      </c>
      <c r="G94" s="16"/>
    </row>
    <row r="95" spans="1:7" x14ac:dyDescent="0.25">
      <c r="A95" t="str">
        <f>テーブル2[[#This Row],[団体名]]&amp;テーブル2[[#This Row],[活動NO]]</f>
        <v>教良寺小鳩会3</v>
      </c>
      <c r="B95" s="8">
        <v>11</v>
      </c>
      <c r="C95" s="8" t="s">
        <v>327</v>
      </c>
      <c r="D95" s="17">
        <v>3</v>
      </c>
      <c r="E95" s="8" t="s">
        <v>198</v>
      </c>
      <c r="F95" s="10">
        <v>18000</v>
      </c>
      <c r="G95" s="11"/>
    </row>
    <row r="96" spans="1:7" x14ac:dyDescent="0.25">
      <c r="A96" t="str">
        <f>テーブル2[[#This Row],[団体名]]&amp;テーブル2[[#This Row],[活動NO]]</f>
        <v>教良寺小鳩会4</v>
      </c>
      <c r="B96" s="13">
        <v>11</v>
      </c>
      <c r="C96" s="13" t="s">
        <v>327</v>
      </c>
      <c r="D96" s="18">
        <v>4</v>
      </c>
      <c r="E96" s="13" t="s">
        <v>188</v>
      </c>
      <c r="F96" s="15">
        <v>20000</v>
      </c>
      <c r="G96" s="16"/>
    </row>
    <row r="97" spans="1:7" x14ac:dyDescent="0.25">
      <c r="A97" t="str">
        <f>テーブル2[[#This Row],[団体名]]&amp;テーブル2[[#This Row],[活動NO]]</f>
        <v>教良寺小鳩会5</v>
      </c>
      <c r="B97" s="8">
        <v>11</v>
      </c>
      <c r="C97" s="8" t="s">
        <v>327</v>
      </c>
      <c r="D97" s="17">
        <v>5</v>
      </c>
      <c r="E97" s="8" t="s">
        <v>195</v>
      </c>
      <c r="F97" s="10">
        <v>18000</v>
      </c>
      <c r="G97" s="11"/>
    </row>
    <row r="98" spans="1:7" x14ac:dyDescent="0.25">
      <c r="A98" t="str">
        <f>テーブル2[[#This Row],[団体名]]&amp;テーブル2[[#This Row],[活動NO]]</f>
        <v>教良寺小鳩会6</v>
      </c>
      <c r="B98" s="13">
        <v>11</v>
      </c>
      <c r="C98" s="13" t="s">
        <v>327</v>
      </c>
      <c r="D98" s="18">
        <v>6</v>
      </c>
      <c r="E98" s="13" t="s">
        <v>191</v>
      </c>
      <c r="F98" s="15">
        <v>20000</v>
      </c>
      <c r="G98" s="16"/>
    </row>
    <row r="99" spans="1:7" x14ac:dyDescent="0.25">
      <c r="A99" t="str">
        <f>テーブル2[[#This Row],[団体名]]&amp;テーブル2[[#This Row],[活動NO]]</f>
        <v>教良寺小鳩会99</v>
      </c>
      <c r="B99" s="8">
        <v>11</v>
      </c>
      <c r="C99" s="8" t="s">
        <v>327</v>
      </c>
      <c r="D99" s="17">
        <v>99</v>
      </c>
      <c r="E99" s="8" t="s">
        <v>182</v>
      </c>
      <c r="F99" s="10">
        <v>161</v>
      </c>
      <c r="G99" s="11"/>
    </row>
    <row r="100" spans="1:7" x14ac:dyDescent="0.25">
      <c r="A100" t="str">
        <f>テーブル2[[#This Row],[団体名]]&amp;テーブル2[[#This Row],[活動NO]]</f>
        <v>東明会00</v>
      </c>
      <c r="B100" s="13">
        <v>12</v>
      </c>
      <c r="C100" s="13" t="s">
        <v>328</v>
      </c>
      <c r="D100" s="14" t="s">
        <v>172</v>
      </c>
      <c r="E100" s="13" t="s">
        <v>173</v>
      </c>
      <c r="F100" s="15">
        <v>0</v>
      </c>
      <c r="G100" s="16"/>
    </row>
    <row r="101" spans="1:7" x14ac:dyDescent="0.25">
      <c r="A101" t="str">
        <f>テーブル2[[#This Row],[団体名]]&amp;テーブル2[[#This Row],[活動NO]]</f>
        <v>東明会01</v>
      </c>
      <c r="B101" s="8">
        <v>12</v>
      </c>
      <c r="C101" s="8" t="s">
        <v>328</v>
      </c>
      <c r="D101" s="9" t="s">
        <v>175</v>
      </c>
      <c r="E101" s="8" t="s">
        <v>176</v>
      </c>
      <c r="F101" s="10">
        <v>0</v>
      </c>
      <c r="G101" s="11"/>
    </row>
    <row r="102" spans="1:7" x14ac:dyDescent="0.25">
      <c r="A102" t="str">
        <f>テーブル2[[#This Row],[団体名]]&amp;テーブル2[[#This Row],[活動NO]]</f>
        <v>東明会1</v>
      </c>
      <c r="B102" s="13">
        <v>12</v>
      </c>
      <c r="C102" s="13" t="s">
        <v>328</v>
      </c>
      <c r="D102" s="18">
        <v>1</v>
      </c>
      <c r="E102" s="13" t="s">
        <v>221</v>
      </c>
      <c r="F102" s="15">
        <v>30000</v>
      </c>
      <c r="G102" s="16"/>
    </row>
    <row r="103" spans="1:7" x14ac:dyDescent="0.25">
      <c r="A103" t="str">
        <f>テーブル2[[#This Row],[団体名]]&amp;テーブル2[[#This Row],[活動NO]]</f>
        <v>東明会2</v>
      </c>
      <c r="B103" s="8">
        <v>12</v>
      </c>
      <c r="C103" s="8" t="s">
        <v>328</v>
      </c>
      <c r="D103" s="17">
        <v>2</v>
      </c>
      <c r="E103" s="8" t="s">
        <v>198</v>
      </c>
      <c r="F103" s="10">
        <v>10000</v>
      </c>
      <c r="G103" s="11"/>
    </row>
    <row r="104" spans="1:7" x14ac:dyDescent="0.25">
      <c r="A104" t="str">
        <f>テーブル2[[#This Row],[団体名]]&amp;テーブル2[[#This Row],[活動NO]]</f>
        <v>東明会3</v>
      </c>
      <c r="B104" s="13">
        <v>12</v>
      </c>
      <c r="C104" s="13" t="s">
        <v>328</v>
      </c>
      <c r="D104" s="18">
        <v>3</v>
      </c>
      <c r="E104" s="13" t="s">
        <v>188</v>
      </c>
      <c r="F104" s="15">
        <v>10000</v>
      </c>
      <c r="G104" s="16"/>
    </row>
    <row r="105" spans="1:7" x14ac:dyDescent="0.25">
      <c r="A105" t="str">
        <f>テーブル2[[#This Row],[団体名]]&amp;テーブル2[[#This Row],[活動NO]]</f>
        <v>東明会4</v>
      </c>
      <c r="B105" s="8">
        <v>12</v>
      </c>
      <c r="C105" s="8" t="s">
        <v>328</v>
      </c>
      <c r="D105" s="17">
        <v>4</v>
      </c>
      <c r="E105" s="8" t="s">
        <v>195</v>
      </c>
      <c r="F105" s="10">
        <v>10000</v>
      </c>
      <c r="G105" s="11"/>
    </row>
    <row r="106" spans="1:7" x14ac:dyDescent="0.25">
      <c r="A106" t="str">
        <f>テーブル2[[#This Row],[団体名]]&amp;テーブル2[[#This Row],[活動NO]]</f>
        <v>東明会99</v>
      </c>
      <c r="B106" s="13">
        <v>12</v>
      </c>
      <c r="C106" s="13" t="s">
        <v>328</v>
      </c>
      <c r="D106" s="18">
        <v>99</v>
      </c>
      <c r="E106" s="13" t="s">
        <v>182</v>
      </c>
      <c r="F106" s="15">
        <v>12938</v>
      </c>
      <c r="G106" s="16"/>
    </row>
    <row r="107" spans="1:7" x14ac:dyDescent="0.25">
      <c r="A107" t="str">
        <f>テーブル2[[#This Row],[団体名]]&amp;テーブル2[[#This Row],[活動NO]]</f>
        <v>あすなろ会00</v>
      </c>
      <c r="B107" s="8">
        <v>13</v>
      </c>
      <c r="C107" s="8" t="s">
        <v>329</v>
      </c>
      <c r="D107" s="9" t="s">
        <v>172</v>
      </c>
      <c r="E107" s="8" t="s">
        <v>173</v>
      </c>
      <c r="F107" s="10">
        <v>0</v>
      </c>
      <c r="G107" s="11"/>
    </row>
    <row r="108" spans="1:7" x14ac:dyDescent="0.25">
      <c r="A108" t="str">
        <f>テーブル2[[#This Row],[団体名]]&amp;テーブル2[[#This Row],[活動NO]]</f>
        <v>あすなろ会01</v>
      </c>
      <c r="B108" s="13">
        <v>13</v>
      </c>
      <c r="C108" s="13" t="s">
        <v>329</v>
      </c>
      <c r="D108" s="14" t="s">
        <v>175</v>
      </c>
      <c r="E108" s="13" t="s">
        <v>176</v>
      </c>
      <c r="F108" s="15">
        <v>0</v>
      </c>
      <c r="G108" s="16"/>
    </row>
    <row r="109" spans="1:7" x14ac:dyDescent="0.25">
      <c r="A109" t="str">
        <f>テーブル2[[#This Row],[団体名]]&amp;テーブル2[[#This Row],[活動NO]]</f>
        <v>あすなろ会1</v>
      </c>
      <c r="B109" s="8">
        <v>13</v>
      </c>
      <c r="C109" s="8" t="s">
        <v>329</v>
      </c>
      <c r="D109" s="17">
        <v>1</v>
      </c>
      <c r="E109" s="8" t="s">
        <v>195</v>
      </c>
      <c r="F109" s="10">
        <v>40000</v>
      </c>
      <c r="G109" s="11"/>
    </row>
    <row r="110" spans="1:7" x14ac:dyDescent="0.25">
      <c r="A110" t="str">
        <f>テーブル2[[#This Row],[団体名]]&amp;テーブル2[[#This Row],[活動NO]]</f>
        <v>あすなろ会2</v>
      </c>
      <c r="B110" s="13">
        <v>13</v>
      </c>
      <c r="C110" s="13" t="s">
        <v>329</v>
      </c>
      <c r="D110" s="18">
        <v>2</v>
      </c>
      <c r="E110" s="13" t="s">
        <v>188</v>
      </c>
      <c r="F110" s="15">
        <v>40000</v>
      </c>
      <c r="G110" s="16"/>
    </row>
    <row r="111" spans="1:7" x14ac:dyDescent="0.25">
      <c r="A111" t="str">
        <f>テーブル2[[#This Row],[団体名]]&amp;テーブル2[[#This Row],[活動NO]]</f>
        <v>あすなろ会3</v>
      </c>
      <c r="B111" s="8">
        <v>13</v>
      </c>
      <c r="C111" s="8" t="s">
        <v>329</v>
      </c>
      <c r="D111" s="17">
        <v>3</v>
      </c>
      <c r="E111" s="8" t="s">
        <v>191</v>
      </c>
      <c r="F111" s="10">
        <v>50000</v>
      </c>
      <c r="G111" s="11"/>
    </row>
    <row r="112" spans="1:7" x14ac:dyDescent="0.25">
      <c r="A112" t="str">
        <f>テーブル2[[#This Row],[団体名]]&amp;テーブル2[[#This Row],[活動NO]]</f>
        <v>あすなろ会99</v>
      </c>
      <c r="B112" s="13">
        <v>13</v>
      </c>
      <c r="C112" s="13" t="s">
        <v>329</v>
      </c>
      <c r="D112" s="18">
        <v>99</v>
      </c>
      <c r="E112" s="13" t="s">
        <v>182</v>
      </c>
      <c r="F112" s="15">
        <v>8477</v>
      </c>
      <c r="G112" s="16"/>
    </row>
    <row r="113" spans="1:7" x14ac:dyDescent="0.25">
      <c r="A113" t="str">
        <f>テーブル2[[#This Row],[団体名]]&amp;テーブル2[[#This Row],[活動NO]]</f>
        <v>島番あけぼの会00</v>
      </c>
      <c r="B113" s="8">
        <v>14</v>
      </c>
      <c r="C113" s="8" t="s">
        <v>330</v>
      </c>
      <c r="D113" s="9" t="s">
        <v>172</v>
      </c>
      <c r="E113" s="8" t="s">
        <v>173</v>
      </c>
      <c r="F113" s="10">
        <v>0</v>
      </c>
      <c r="G113" s="11"/>
    </row>
    <row r="114" spans="1:7" x14ac:dyDescent="0.25">
      <c r="A114" t="str">
        <f>テーブル2[[#This Row],[団体名]]&amp;テーブル2[[#This Row],[活動NO]]</f>
        <v>島番あけぼの会01</v>
      </c>
      <c r="B114" s="13">
        <v>14</v>
      </c>
      <c r="C114" s="13" t="s">
        <v>330</v>
      </c>
      <c r="D114" s="14" t="s">
        <v>175</v>
      </c>
      <c r="E114" s="13" t="s">
        <v>176</v>
      </c>
      <c r="F114" s="15">
        <v>5000</v>
      </c>
      <c r="G114" s="16"/>
    </row>
    <row r="115" spans="1:7" x14ac:dyDescent="0.25">
      <c r="A115" t="str">
        <f>テーブル2[[#This Row],[団体名]]&amp;テーブル2[[#This Row],[活動NO]]</f>
        <v>島番あけぼの会1</v>
      </c>
      <c r="B115" s="8">
        <v>14</v>
      </c>
      <c r="C115" s="8" t="s">
        <v>330</v>
      </c>
      <c r="D115" s="17">
        <v>1</v>
      </c>
      <c r="E115" s="8" t="s">
        <v>221</v>
      </c>
      <c r="F115" s="10">
        <v>35000</v>
      </c>
      <c r="G115" s="11"/>
    </row>
    <row r="116" spans="1:7" x14ac:dyDescent="0.25">
      <c r="A116" t="str">
        <f>テーブル2[[#This Row],[団体名]]&amp;テーブル2[[#This Row],[活動NO]]</f>
        <v>島番あけぼの会2</v>
      </c>
      <c r="B116" s="13">
        <v>14</v>
      </c>
      <c r="C116" s="13" t="s">
        <v>330</v>
      </c>
      <c r="D116" s="18">
        <v>2</v>
      </c>
      <c r="E116" s="13" t="s">
        <v>195</v>
      </c>
      <c r="F116" s="15">
        <v>5000</v>
      </c>
      <c r="G116" s="16"/>
    </row>
    <row r="117" spans="1:7" x14ac:dyDescent="0.25">
      <c r="A117" t="str">
        <f>テーブル2[[#This Row],[団体名]]&amp;テーブル2[[#This Row],[活動NO]]</f>
        <v>島番あけぼの会3</v>
      </c>
      <c r="B117" s="8">
        <v>14</v>
      </c>
      <c r="C117" s="8" t="s">
        <v>330</v>
      </c>
      <c r="D117" s="17">
        <v>3</v>
      </c>
      <c r="E117" s="8" t="s">
        <v>188</v>
      </c>
      <c r="F117" s="10">
        <v>15000</v>
      </c>
      <c r="G117" s="11"/>
    </row>
    <row r="118" spans="1:7" x14ac:dyDescent="0.25">
      <c r="A118" t="str">
        <f>テーブル2[[#This Row],[団体名]]&amp;テーブル2[[#This Row],[活動NO]]</f>
        <v>島番あけぼの会99</v>
      </c>
      <c r="B118" s="13">
        <v>14</v>
      </c>
      <c r="C118" s="13" t="s">
        <v>330</v>
      </c>
      <c r="D118" s="18">
        <v>99</v>
      </c>
      <c r="E118" s="13" t="s">
        <v>182</v>
      </c>
      <c r="F118" s="15">
        <v>71953</v>
      </c>
      <c r="G118" s="16"/>
    </row>
    <row r="119" spans="1:7" x14ac:dyDescent="0.25">
      <c r="A119" t="str">
        <f>テーブル2[[#This Row],[団体名]]&amp;テーブル2[[#This Row],[活動NO]]</f>
        <v>双葉会00</v>
      </c>
      <c r="B119" s="8">
        <v>15</v>
      </c>
      <c r="C119" s="8" t="s">
        <v>331</v>
      </c>
      <c r="D119" s="9" t="s">
        <v>172</v>
      </c>
      <c r="E119" s="8" t="s">
        <v>173</v>
      </c>
      <c r="F119" s="10">
        <v>0</v>
      </c>
      <c r="G119" s="11"/>
    </row>
    <row r="120" spans="1:7" x14ac:dyDescent="0.25">
      <c r="A120" t="str">
        <f>テーブル2[[#This Row],[団体名]]&amp;テーブル2[[#This Row],[活動NO]]</f>
        <v>双葉会01</v>
      </c>
      <c r="B120" s="13">
        <v>15</v>
      </c>
      <c r="C120" s="13" t="s">
        <v>331</v>
      </c>
      <c r="D120" s="14" t="s">
        <v>175</v>
      </c>
      <c r="E120" s="13" t="s">
        <v>176</v>
      </c>
      <c r="F120" s="15">
        <v>0</v>
      </c>
      <c r="G120" s="16"/>
    </row>
    <row r="121" spans="1:7" x14ac:dyDescent="0.25">
      <c r="A121" t="str">
        <f>テーブル2[[#This Row],[団体名]]&amp;テーブル2[[#This Row],[活動NO]]</f>
        <v>双葉会1</v>
      </c>
      <c r="B121" s="8">
        <v>15</v>
      </c>
      <c r="C121" s="8" t="s">
        <v>331</v>
      </c>
      <c r="D121" s="17">
        <v>1</v>
      </c>
      <c r="E121" s="8" t="s">
        <v>185</v>
      </c>
      <c r="F121" s="10">
        <v>26000</v>
      </c>
      <c r="G121" s="11" t="s">
        <v>225</v>
      </c>
    </row>
    <row r="122" spans="1:7" x14ac:dyDescent="0.25">
      <c r="A122" t="str">
        <f>テーブル2[[#This Row],[団体名]]&amp;テーブル2[[#This Row],[活動NO]]</f>
        <v>双葉会2</v>
      </c>
      <c r="B122" s="13">
        <v>15</v>
      </c>
      <c r="C122" s="13" t="s">
        <v>331</v>
      </c>
      <c r="D122" s="18">
        <v>2</v>
      </c>
      <c r="E122" s="13" t="s">
        <v>221</v>
      </c>
      <c r="F122" s="15">
        <v>30000</v>
      </c>
      <c r="G122" s="16" t="s">
        <v>226</v>
      </c>
    </row>
    <row r="123" spans="1:7" x14ac:dyDescent="0.25">
      <c r="A123" t="str">
        <f>テーブル2[[#This Row],[団体名]]&amp;テーブル2[[#This Row],[活動NO]]</f>
        <v>双葉会99</v>
      </c>
      <c r="B123" s="8">
        <v>15</v>
      </c>
      <c r="C123" s="8" t="s">
        <v>331</v>
      </c>
      <c r="D123" s="17">
        <v>99</v>
      </c>
      <c r="E123" s="8" t="s">
        <v>182</v>
      </c>
      <c r="F123" s="10">
        <v>8209</v>
      </c>
      <c r="G123" s="11"/>
    </row>
    <row r="124" spans="1:7" x14ac:dyDescent="0.25">
      <c r="A124" t="str">
        <f>テーブル2[[#This Row],[団体名]]&amp;テーブル2[[#This Row],[活動NO]]</f>
        <v>いちの木会00</v>
      </c>
      <c r="B124" s="13">
        <v>16</v>
      </c>
      <c r="C124" s="13" t="s">
        <v>332</v>
      </c>
      <c r="D124" s="14" t="s">
        <v>172</v>
      </c>
      <c r="E124" s="13" t="s">
        <v>173</v>
      </c>
      <c r="F124" s="15">
        <v>0</v>
      </c>
      <c r="G124" s="16"/>
    </row>
    <row r="125" spans="1:7" x14ac:dyDescent="0.25">
      <c r="A125" t="str">
        <f>テーブル2[[#This Row],[団体名]]&amp;テーブル2[[#This Row],[活動NO]]</f>
        <v>いちの木会01</v>
      </c>
      <c r="B125" s="8">
        <v>16</v>
      </c>
      <c r="C125" s="8" t="s">
        <v>332</v>
      </c>
      <c r="D125" s="9" t="s">
        <v>175</v>
      </c>
      <c r="E125" s="8" t="s">
        <v>176</v>
      </c>
      <c r="F125" s="10">
        <v>0</v>
      </c>
      <c r="G125" s="11"/>
    </row>
    <row r="126" spans="1:7" x14ac:dyDescent="0.25">
      <c r="A126" t="str">
        <f>テーブル2[[#This Row],[団体名]]&amp;テーブル2[[#This Row],[活動NO]]</f>
        <v>いちの木会1</v>
      </c>
      <c r="B126" s="13">
        <v>16</v>
      </c>
      <c r="C126" s="13" t="s">
        <v>332</v>
      </c>
      <c r="D126" s="18">
        <v>1</v>
      </c>
      <c r="E126" s="13" t="s">
        <v>221</v>
      </c>
      <c r="F126" s="15">
        <v>164224</v>
      </c>
      <c r="G126" s="16" t="s">
        <v>227</v>
      </c>
    </row>
    <row r="127" spans="1:7" x14ac:dyDescent="0.25">
      <c r="A127" t="str">
        <f>テーブル2[[#This Row],[団体名]]&amp;テーブル2[[#This Row],[活動NO]]</f>
        <v>いちの木会2</v>
      </c>
      <c r="B127" s="8">
        <v>16</v>
      </c>
      <c r="C127" s="8" t="s">
        <v>332</v>
      </c>
      <c r="D127" s="17">
        <v>2</v>
      </c>
      <c r="E127" s="8" t="s">
        <v>197</v>
      </c>
      <c r="F127" s="10">
        <v>4000</v>
      </c>
      <c r="G127" s="11"/>
    </row>
    <row r="128" spans="1:7" x14ac:dyDescent="0.25">
      <c r="A128" t="str">
        <f>テーブル2[[#This Row],[団体名]]&amp;テーブル2[[#This Row],[活動NO]]</f>
        <v>いちの木会3</v>
      </c>
      <c r="B128" s="13">
        <v>16</v>
      </c>
      <c r="C128" s="13" t="s">
        <v>332</v>
      </c>
      <c r="D128" s="18">
        <v>3</v>
      </c>
      <c r="E128" s="13" t="s">
        <v>228</v>
      </c>
      <c r="F128" s="15">
        <v>17000</v>
      </c>
      <c r="G128" s="16"/>
    </row>
    <row r="129" spans="1:7" x14ac:dyDescent="0.25">
      <c r="A129" t="str">
        <f>テーブル2[[#This Row],[団体名]]&amp;テーブル2[[#This Row],[活動NO]]</f>
        <v>いちの木会4</v>
      </c>
      <c r="B129" s="8">
        <v>16</v>
      </c>
      <c r="C129" s="8" t="s">
        <v>332</v>
      </c>
      <c r="D129" s="17">
        <v>4</v>
      </c>
      <c r="E129" s="8" t="s">
        <v>229</v>
      </c>
      <c r="F129" s="10">
        <v>6000</v>
      </c>
      <c r="G129" s="11"/>
    </row>
    <row r="130" spans="1:7" x14ac:dyDescent="0.25">
      <c r="A130" t="str">
        <f>テーブル2[[#This Row],[団体名]]&amp;テーブル2[[#This Row],[活動NO]]</f>
        <v>いちの木会99</v>
      </c>
      <c r="B130" s="13">
        <v>16</v>
      </c>
      <c r="C130" s="13" t="s">
        <v>332</v>
      </c>
      <c r="D130" s="18">
        <v>99</v>
      </c>
      <c r="E130" s="13" t="s">
        <v>182</v>
      </c>
      <c r="F130" s="15">
        <v>85574</v>
      </c>
      <c r="G130" s="16"/>
    </row>
    <row r="131" spans="1:7" x14ac:dyDescent="0.25">
      <c r="A131" t="str">
        <f>テーブル2[[#This Row],[団体名]]&amp;テーブル2[[#This Row],[活動NO]]</f>
        <v>三谷椋の木子ども会00</v>
      </c>
      <c r="B131" s="8">
        <v>17</v>
      </c>
      <c r="C131" s="8" t="s">
        <v>333</v>
      </c>
      <c r="D131" s="9" t="s">
        <v>172</v>
      </c>
      <c r="E131" s="8" t="s">
        <v>173</v>
      </c>
      <c r="F131" s="10">
        <v>0</v>
      </c>
      <c r="G131" s="11"/>
    </row>
    <row r="132" spans="1:7" x14ac:dyDescent="0.25">
      <c r="A132" t="str">
        <f>テーブル2[[#This Row],[団体名]]&amp;テーブル2[[#This Row],[活動NO]]</f>
        <v>三谷椋の木子ども会01</v>
      </c>
      <c r="B132" s="13">
        <v>17</v>
      </c>
      <c r="C132" s="13" t="s">
        <v>333</v>
      </c>
      <c r="D132" s="14" t="s">
        <v>175</v>
      </c>
      <c r="E132" s="13" t="s">
        <v>176</v>
      </c>
      <c r="F132" s="15">
        <v>5000</v>
      </c>
      <c r="G132" s="16"/>
    </row>
    <row r="133" spans="1:7" x14ac:dyDescent="0.25">
      <c r="A133" t="str">
        <f>テーブル2[[#This Row],[団体名]]&amp;テーブル2[[#This Row],[活動NO]]</f>
        <v>三谷椋の木子ども会1</v>
      </c>
      <c r="B133" s="8">
        <v>17</v>
      </c>
      <c r="C133" s="8" t="s">
        <v>333</v>
      </c>
      <c r="D133" s="17">
        <v>1</v>
      </c>
      <c r="E133" s="8" t="s">
        <v>215</v>
      </c>
      <c r="F133" s="10">
        <v>10000</v>
      </c>
      <c r="G133" s="11"/>
    </row>
    <row r="134" spans="1:7" x14ac:dyDescent="0.25">
      <c r="A134" t="str">
        <f>テーブル2[[#This Row],[団体名]]&amp;テーブル2[[#This Row],[活動NO]]</f>
        <v>三谷椋の木子ども会2</v>
      </c>
      <c r="B134" s="13">
        <v>17</v>
      </c>
      <c r="C134" s="13" t="s">
        <v>333</v>
      </c>
      <c r="D134" s="18">
        <v>2</v>
      </c>
      <c r="E134" s="13" t="s">
        <v>186</v>
      </c>
      <c r="F134" s="15">
        <v>10000</v>
      </c>
      <c r="G134" s="16"/>
    </row>
    <row r="135" spans="1:7" x14ac:dyDescent="0.25">
      <c r="A135" t="str">
        <f>テーブル2[[#This Row],[団体名]]&amp;テーブル2[[#This Row],[活動NO]]</f>
        <v>三谷椋の木子ども会3</v>
      </c>
      <c r="B135" s="8">
        <v>17</v>
      </c>
      <c r="C135" s="8" t="s">
        <v>333</v>
      </c>
      <c r="D135" s="17">
        <v>3</v>
      </c>
      <c r="E135" s="8" t="s">
        <v>230</v>
      </c>
      <c r="F135" s="10">
        <v>10000</v>
      </c>
      <c r="G135" s="11"/>
    </row>
    <row r="136" spans="1:7" x14ac:dyDescent="0.25">
      <c r="A136" t="str">
        <f>テーブル2[[#This Row],[団体名]]&amp;テーブル2[[#This Row],[活動NO]]</f>
        <v>三谷椋の木子ども会4</v>
      </c>
      <c r="B136" s="13">
        <v>17</v>
      </c>
      <c r="C136" s="13" t="s">
        <v>333</v>
      </c>
      <c r="D136" s="18">
        <v>4</v>
      </c>
      <c r="E136" s="13" t="s">
        <v>188</v>
      </c>
      <c r="F136" s="15">
        <v>15000</v>
      </c>
      <c r="G136" s="16"/>
    </row>
    <row r="137" spans="1:7" x14ac:dyDescent="0.25">
      <c r="A137" t="str">
        <f>テーブル2[[#This Row],[団体名]]&amp;テーブル2[[#This Row],[活動NO]]</f>
        <v>三谷椋の木子ども会5</v>
      </c>
      <c r="B137" s="8">
        <v>17</v>
      </c>
      <c r="C137" s="8" t="s">
        <v>333</v>
      </c>
      <c r="D137" s="17">
        <v>5</v>
      </c>
      <c r="E137" s="8" t="s">
        <v>231</v>
      </c>
      <c r="F137" s="10">
        <v>5000</v>
      </c>
      <c r="G137" s="11"/>
    </row>
    <row r="138" spans="1:7" x14ac:dyDescent="0.25">
      <c r="A138" t="str">
        <f>テーブル2[[#This Row],[団体名]]&amp;テーブル2[[#This Row],[活動NO]]</f>
        <v>三谷椋の木子ども会6</v>
      </c>
      <c r="B138" s="13">
        <v>17</v>
      </c>
      <c r="C138" s="13" t="s">
        <v>333</v>
      </c>
      <c r="D138" s="18">
        <v>6</v>
      </c>
      <c r="E138" s="13" t="s">
        <v>191</v>
      </c>
      <c r="F138" s="15">
        <v>15000</v>
      </c>
      <c r="G138" s="16"/>
    </row>
    <row r="139" spans="1:7" x14ac:dyDescent="0.25">
      <c r="A139" t="str">
        <f>テーブル2[[#This Row],[団体名]]&amp;テーブル2[[#This Row],[活動NO]]</f>
        <v>三谷椋の木子ども会99</v>
      </c>
      <c r="B139" s="8">
        <v>17</v>
      </c>
      <c r="C139" s="8" t="s">
        <v>333</v>
      </c>
      <c r="D139" s="17">
        <v>99</v>
      </c>
      <c r="E139" s="8" t="s">
        <v>182</v>
      </c>
      <c r="F139" s="10">
        <v>922</v>
      </c>
      <c r="G139" s="11"/>
    </row>
    <row r="140" spans="1:7" x14ac:dyDescent="0.25">
      <c r="A140" t="str">
        <f>テーブル2[[#This Row],[団体名]]&amp;テーブル2[[#This Row],[活動NO]]</f>
        <v>天野地区育成協議会00</v>
      </c>
      <c r="B140" s="13">
        <v>18</v>
      </c>
      <c r="C140" s="13" t="s">
        <v>334</v>
      </c>
      <c r="D140" s="14" t="s">
        <v>172</v>
      </c>
      <c r="E140" s="13" t="s">
        <v>173</v>
      </c>
      <c r="F140" s="15">
        <v>0</v>
      </c>
      <c r="G140" s="16"/>
    </row>
    <row r="141" spans="1:7" x14ac:dyDescent="0.25">
      <c r="A141" t="str">
        <f>テーブル2[[#This Row],[団体名]]&amp;テーブル2[[#This Row],[活動NO]]</f>
        <v>天野地区育成協議会01</v>
      </c>
      <c r="B141" s="8">
        <v>18</v>
      </c>
      <c r="C141" s="8" t="s">
        <v>334</v>
      </c>
      <c r="D141" s="9" t="s">
        <v>175</v>
      </c>
      <c r="E141" s="8" t="s">
        <v>176</v>
      </c>
      <c r="F141" s="10">
        <v>0</v>
      </c>
      <c r="G141" s="11"/>
    </row>
    <row r="142" spans="1:7" x14ac:dyDescent="0.25">
      <c r="A142" t="str">
        <f>テーブル2[[#This Row],[団体名]]&amp;テーブル2[[#This Row],[活動NO]]</f>
        <v>天野地区育成協議会1</v>
      </c>
      <c r="B142" s="13">
        <v>18</v>
      </c>
      <c r="C142" s="13" t="s">
        <v>334</v>
      </c>
      <c r="D142" s="18">
        <v>1</v>
      </c>
      <c r="E142" s="13" t="s">
        <v>232</v>
      </c>
      <c r="F142" s="15">
        <v>30000</v>
      </c>
      <c r="G142" s="16" t="s">
        <v>233</v>
      </c>
    </row>
    <row r="143" spans="1:7" x14ac:dyDescent="0.25">
      <c r="A143" t="str">
        <f>テーブル2[[#This Row],[団体名]]&amp;テーブル2[[#This Row],[活動NO]]</f>
        <v>天野地区育成協議会2</v>
      </c>
      <c r="B143" s="8">
        <v>18</v>
      </c>
      <c r="C143" s="8" t="s">
        <v>334</v>
      </c>
      <c r="D143" s="17">
        <v>2</v>
      </c>
      <c r="E143" s="8" t="s">
        <v>189</v>
      </c>
      <c r="F143" s="10">
        <v>80000</v>
      </c>
      <c r="G143" s="11" t="s">
        <v>234</v>
      </c>
    </row>
    <row r="144" spans="1:7" x14ac:dyDescent="0.25">
      <c r="A144" t="str">
        <f>テーブル2[[#This Row],[団体名]]&amp;テーブル2[[#This Row],[活動NO]]</f>
        <v>天野地区育成協議会99</v>
      </c>
      <c r="B144" s="13">
        <v>18</v>
      </c>
      <c r="C144" s="13" t="s">
        <v>334</v>
      </c>
      <c r="D144" s="18">
        <v>99</v>
      </c>
      <c r="E144" s="13" t="s">
        <v>182</v>
      </c>
      <c r="F144" s="15">
        <v>0</v>
      </c>
      <c r="G144" s="16"/>
    </row>
    <row r="145" spans="1:7" x14ac:dyDescent="0.25">
      <c r="A145" t="str">
        <f>テーブル2[[#This Row],[団体名]]&amp;テーブル2[[#This Row],[活動NO]]</f>
        <v>天野子供会育成会00</v>
      </c>
      <c r="B145" s="8">
        <v>19</v>
      </c>
      <c r="C145" s="8" t="s">
        <v>335</v>
      </c>
      <c r="D145" s="9" t="s">
        <v>172</v>
      </c>
      <c r="E145" s="8" t="s">
        <v>173</v>
      </c>
      <c r="F145" s="10">
        <v>3000</v>
      </c>
      <c r="G145" s="11"/>
    </row>
    <row r="146" spans="1:7" x14ac:dyDescent="0.25">
      <c r="A146" t="str">
        <f>テーブル2[[#This Row],[団体名]]&amp;テーブル2[[#This Row],[活動NO]]</f>
        <v>天野子供会育成会01</v>
      </c>
      <c r="B146" s="13">
        <v>19</v>
      </c>
      <c r="C146" s="13" t="s">
        <v>335</v>
      </c>
      <c r="D146" s="14" t="s">
        <v>175</v>
      </c>
      <c r="E146" s="13" t="s">
        <v>176</v>
      </c>
      <c r="F146" s="15">
        <v>0</v>
      </c>
      <c r="G146" s="16"/>
    </row>
    <row r="147" spans="1:7" x14ac:dyDescent="0.25">
      <c r="A147" t="str">
        <f>テーブル2[[#This Row],[団体名]]&amp;テーブル2[[#This Row],[活動NO]]</f>
        <v>天野子供会育成会1</v>
      </c>
      <c r="B147" s="8">
        <v>19</v>
      </c>
      <c r="C147" s="8" t="s">
        <v>335</v>
      </c>
      <c r="D147" s="17">
        <v>1</v>
      </c>
      <c r="E147" s="8" t="s">
        <v>235</v>
      </c>
      <c r="F147" s="10">
        <v>10000</v>
      </c>
      <c r="G147" s="11"/>
    </row>
    <row r="148" spans="1:7" x14ac:dyDescent="0.25">
      <c r="A148" t="str">
        <f>テーブル2[[#This Row],[団体名]]&amp;テーブル2[[#This Row],[活動NO]]</f>
        <v>天野子供会育成会2</v>
      </c>
      <c r="B148" s="13">
        <v>19</v>
      </c>
      <c r="C148" s="13" t="s">
        <v>335</v>
      </c>
      <c r="D148" s="18">
        <v>2</v>
      </c>
      <c r="E148" s="13" t="s">
        <v>193</v>
      </c>
      <c r="F148" s="15">
        <v>10000</v>
      </c>
      <c r="G148" s="16"/>
    </row>
    <row r="149" spans="1:7" x14ac:dyDescent="0.25">
      <c r="A149" t="str">
        <f>テーブル2[[#This Row],[団体名]]&amp;テーブル2[[#This Row],[活動NO]]</f>
        <v>天野子供会育成会3</v>
      </c>
      <c r="B149" s="8">
        <v>19</v>
      </c>
      <c r="C149" s="8" t="s">
        <v>335</v>
      </c>
      <c r="D149" s="17">
        <v>3</v>
      </c>
      <c r="E149" s="8" t="s">
        <v>236</v>
      </c>
      <c r="F149" s="10">
        <v>200000</v>
      </c>
      <c r="G149" s="11" t="s">
        <v>237</v>
      </c>
    </row>
    <row r="150" spans="1:7" x14ac:dyDescent="0.25">
      <c r="A150" t="str">
        <f>テーブル2[[#This Row],[団体名]]&amp;テーブル2[[#This Row],[活動NO]]</f>
        <v>天野子供会育成会4</v>
      </c>
      <c r="B150" s="13">
        <v>19</v>
      </c>
      <c r="C150" s="13" t="s">
        <v>335</v>
      </c>
      <c r="D150" s="18">
        <v>4</v>
      </c>
      <c r="E150" s="13" t="s">
        <v>238</v>
      </c>
      <c r="F150" s="15">
        <v>40000</v>
      </c>
      <c r="G150" s="16"/>
    </row>
    <row r="151" spans="1:7" x14ac:dyDescent="0.25">
      <c r="A151" t="str">
        <f>テーブル2[[#This Row],[団体名]]&amp;テーブル2[[#This Row],[活動NO]]</f>
        <v>天野子供会育成会5</v>
      </c>
      <c r="B151" s="8">
        <v>19</v>
      </c>
      <c r="C151" s="8" t="s">
        <v>335</v>
      </c>
      <c r="D151" s="17">
        <v>5</v>
      </c>
      <c r="E151" s="8" t="s">
        <v>239</v>
      </c>
      <c r="F151" s="10">
        <v>8000</v>
      </c>
      <c r="G151" s="11"/>
    </row>
    <row r="152" spans="1:7" x14ac:dyDescent="0.25">
      <c r="A152" t="str">
        <f>テーブル2[[#This Row],[団体名]]&amp;テーブル2[[#This Row],[活動NO]]</f>
        <v>天野子供会育成会6</v>
      </c>
      <c r="B152" s="13">
        <v>19</v>
      </c>
      <c r="C152" s="13" t="s">
        <v>335</v>
      </c>
      <c r="D152" s="18">
        <v>6</v>
      </c>
      <c r="E152" s="13" t="s">
        <v>240</v>
      </c>
      <c r="F152" s="15">
        <v>20000</v>
      </c>
      <c r="G152" s="16" t="s">
        <v>241</v>
      </c>
    </row>
    <row r="153" spans="1:7" x14ac:dyDescent="0.25">
      <c r="A153" t="str">
        <f>テーブル2[[#This Row],[団体名]]&amp;テーブル2[[#This Row],[活動NO]]</f>
        <v>天野子供会育成会7</v>
      </c>
      <c r="B153" s="8">
        <v>19</v>
      </c>
      <c r="C153" s="8" t="s">
        <v>335</v>
      </c>
      <c r="D153" s="17">
        <v>7</v>
      </c>
      <c r="E153" s="8" t="s">
        <v>188</v>
      </c>
      <c r="F153" s="10">
        <v>30000</v>
      </c>
      <c r="G153" s="11"/>
    </row>
    <row r="154" spans="1:7" x14ac:dyDescent="0.25">
      <c r="A154" t="str">
        <f>テーブル2[[#This Row],[団体名]]&amp;テーブル2[[#This Row],[活動NO]]</f>
        <v>天野子供会育成会8</v>
      </c>
      <c r="B154" s="13">
        <v>19</v>
      </c>
      <c r="C154" s="13" t="s">
        <v>335</v>
      </c>
      <c r="D154" s="18">
        <v>8</v>
      </c>
      <c r="E154" s="13" t="s">
        <v>189</v>
      </c>
      <c r="F154" s="15">
        <v>11000</v>
      </c>
      <c r="G154" s="16"/>
    </row>
    <row r="155" spans="1:7" x14ac:dyDescent="0.25">
      <c r="A155" t="str">
        <f>テーブル2[[#This Row],[団体名]]&amp;テーブル2[[#This Row],[活動NO]]</f>
        <v>天野子供会育成会9</v>
      </c>
      <c r="B155" s="8">
        <v>19</v>
      </c>
      <c r="C155" s="8" t="s">
        <v>335</v>
      </c>
      <c r="D155" s="17">
        <v>9</v>
      </c>
      <c r="E155" s="8" t="s">
        <v>191</v>
      </c>
      <c r="F155" s="10">
        <v>70000</v>
      </c>
      <c r="G155" s="11"/>
    </row>
    <row r="156" spans="1:7" x14ac:dyDescent="0.25">
      <c r="A156" t="str">
        <f>テーブル2[[#This Row],[団体名]]&amp;テーブル2[[#This Row],[活動NO]]</f>
        <v>天野子供会育成会99</v>
      </c>
      <c r="B156" s="13">
        <v>19</v>
      </c>
      <c r="C156" s="13" t="s">
        <v>335</v>
      </c>
      <c r="D156" s="18">
        <v>99</v>
      </c>
      <c r="E156" s="13" t="s">
        <v>182</v>
      </c>
      <c r="F156" s="15">
        <v>19218</v>
      </c>
      <c r="G156" s="16"/>
    </row>
    <row r="157" spans="1:7" x14ac:dyDescent="0.25">
      <c r="A157" t="str">
        <f>テーブル2[[#This Row],[団体名]]&amp;テーブル2[[#This Row],[活動NO]]</f>
        <v>新城子ども会00</v>
      </c>
      <c r="B157" s="8">
        <v>20</v>
      </c>
      <c r="C157" s="8" t="s">
        <v>336</v>
      </c>
      <c r="D157" s="9" t="s">
        <v>172</v>
      </c>
      <c r="E157" s="8" t="s">
        <v>173</v>
      </c>
      <c r="F157" s="10">
        <v>0</v>
      </c>
      <c r="G157" s="11"/>
    </row>
    <row r="158" spans="1:7" x14ac:dyDescent="0.25">
      <c r="A158" t="str">
        <f>テーブル2[[#This Row],[団体名]]&amp;テーブル2[[#This Row],[活動NO]]</f>
        <v>新城子ども会01</v>
      </c>
      <c r="B158" s="13">
        <v>20</v>
      </c>
      <c r="C158" s="13" t="s">
        <v>336</v>
      </c>
      <c r="D158" s="14" t="s">
        <v>175</v>
      </c>
      <c r="E158" s="13" t="s">
        <v>176</v>
      </c>
      <c r="F158" s="15">
        <v>0</v>
      </c>
      <c r="G158" s="16"/>
    </row>
    <row r="159" spans="1:7" x14ac:dyDescent="0.25">
      <c r="A159" t="str">
        <f>テーブル2[[#This Row],[団体名]]&amp;テーブル2[[#This Row],[活動NO]]</f>
        <v>新城子ども会1</v>
      </c>
      <c r="B159" s="8">
        <v>20</v>
      </c>
      <c r="C159" s="8" t="s">
        <v>336</v>
      </c>
      <c r="D159" s="17">
        <v>1</v>
      </c>
      <c r="E159" s="8" t="s">
        <v>242</v>
      </c>
      <c r="F159" s="10">
        <v>23000</v>
      </c>
      <c r="G159" s="11"/>
    </row>
    <row r="160" spans="1:7" x14ac:dyDescent="0.25">
      <c r="A160" t="str">
        <f>テーブル2[[#This Row],[団体名]]&amp;テーブル2[[#This Row],[活動NO]]</f>
        <v>新城子ども会2</v>
      </c>
      <c r="B160" s="13">
        <v>20</v>
      </c>
      <c r="C160" s="13" t="s">
        <v>336</v>
      </c>
      <c r="D160" s="18">
        <v>2</v>
      </c>
      <c r="E160" s="13" t="s">
        <v>243</v>
      </c>
      <c r="F160" s="15">
        <v>5000</v>
      </c>
      <c r="G160" s="16"/>
    </row>
    <row r="161" spans="1:7" x14ac:dyDescent="0.25">
      <c r="A161" t="str">
        <f>テーブル2[[#This Row],[団体名]]&amp;テーブル2[[#This Row],[活動NO]]</f>
        <v>新城子ども会3</v>
      </c>
      <c r="B161" s="8">
        <v>20</v>
      </c>
      <c r="C161" s="8" t="s">
        <v>336</v>
      </c>
      <c r="D161" s="17">
        <v>3</v>
      </c>
      <c r="E161" s="8" t="s">
        <v>230</v>
      </c>
      <c r="F161" s="10">
        <v>3000</v>
      </c>
      <c r="G161" s="11"/>
    </row>
    <row r="162" spans="1:7" x14ac:dyDescent="0.25">
      <c r="A162" t="str">
        <f>テーブル2[[#This Row],[団体名]]&amp;テーブル2[[#This Row],[活動NO]]</f>
        <v>新城子ども会4</v>
      </c>
      <c r="B162" s="13">
        <v>20</v>
      </c>
      <c r="C162" s="13" t="s">
        <v>336</v>
      </c>
      <c r="D162" s="18">
        <v>4</v>
      </c>
      <c r="E162" s="13" t="s">
        <v>188</v>
      </c>
      <c r="F162" s="15">
        <v>5000</v>
      </c>
      <c r="G162" s="16"/>
    </row>
    <row r="163" spans="1:7" x14ac:dyDescent="0.25">
      <c r="A163" t="str">
        <f>テーブル2[[#This Row],[団体名]]&amp;テーブル2[[#This Row],[活動NO]]</f>
        <v>新城子ども会5</v>
      </c>
      <c r="B163" s="8">
        <v>20</v>
      </c>
      <c r="C163" s="8" t="s">
        <v>336</v>
      </c>
      <c r="D163" s="17">
        <v>5</v>
      </c>
      <c r="E163" s="8" t="s">
        <v>244</v>
      </c>
      <c r="F163" s="10">
        <v>15000</v>
      </c>
      <c r="G163" s="11"/>
    </row>
    <row r="164" spans="1:7" x14ac:dyDescent="0.25">
      <c r="A164" t="str">
        <f>テーブル2[[#This Row],[団体名]]&amp;テーブル2[[#This Row],[活動NO]]</f>
        <v>新城子ども会99</v>
      </c>
      <c r="B164" s="13">
        <v>20</v>
      </c>
      <c r="C164" s="13" t="s">
        <v>336</v>
      </c>
      <c r="D164" s="18">
        <v>99</v>
      </c>
      <c r="E164" s="13" t="s">
        <v>182</v>
      </c>
      <c r="F164" s="15">
        <v>0</v>
      </c>
      <c r="G164" s="16"/>
    </row>
    <row r="165" spans="1:7" x14ac:dyDescent="0.25">
      <c r="A165" t="str">
        <f>テーブル2[[#This Row],[団体名]]&amp;テーブル2[[#This Row],[活動NO]]</f>
        <v>大谷育成会00</v>
      </c>
      <c r="B165" s="8">
        <v>21</v>
      </c>
      <c r="C165" s="8" t="s">
        <v>337</v>
      </c>
      <c r="D165" s="9" t="s">
        <v>172</v>
      </c>
      <c r="E165" s="8" t="s">
        <v>173</v>
      </c>
      <c r="F165" s="10">
        <v>5000</v>
      </c>
      <c r="G165" s="11"/>
    </row>
    <row r="166" spans="1:7" x14ac:dyDescent="0.25">
      <c r="A166" t="str">
        <f>テーブル2[[#This Row],[団体名]]&amp;テーブル2[[#This Row],[活動NO]]</f>
        <v>大谷育成会01</v>
      </c>
      <c r="B166" s="13">
        <v>21</v>
      </c>
      <c r="C166" s="13" t="s">
        <v>337</v>
      </c>
      <c r="D166" s="14" t="s">
        <v>175</v>
      </c>
      <c r="E166" s="13" t="s">
        <v>176</v>
      </c>
      <c r="F166" s="15">
        <v>7000</v>
      </c>
      <c r="G166" s="16"/>
    </row>
    <row r="167" spans="1:7" x14ac:dyDescent="0.25">
      <c r="A167" t="str">
        <f>テーブル2[[#This Row],[団体名]]&amp;テーブル2[[#This Row],[活動NO]]</f>
        <v>大谷育成会1</v>
      </c>
      <c r="B167" s="8">
        <v>21</v>
      </c>
      <c r="C167" s="8" t="s">
        <v>337</v>
      </c>
      <c r="D167" s="17">
        <v>1</v>
      </c>
      <c r="E167" s="8" t="s">
        <v>245</v>
      </c>
      <c r="F167" s="10">
        <v>180000</v>
      </c>
      <c r="G167" s="11" t="s">
        <v>246</v>
      </c>
    </row>
    <row r="168" spans="1:7" x14ac:dyDescent="0.25">
      <c r="A168" t="str">
        <f>テーブル2[[#This Row],[団体名]]&amp;テーブル2[[#This Row],[活動NO]]</f>
        <v>大谷育成会2</v>
      </c>
      <c r="B168" s="13">
        <v>21</v>
      </c>
      <c r="C168" s="13" t="s">
        <v>337</v>
      </c>
      <c r="D168" s="18">
        <v>2</v>
      </c>
      <c r="E168" s="13" t="s">
        <v>189</v>
      </c>
      <c r="F168" s="15">
        <v>10000</v>
      </c>
      <c r="G168" s="16"/>
    </row>
    <row r="169" spans="1:7" x14ac:dyDescent="0.25">
      <c r="A169" t="str">
        <f>テーブル2[[#This Row],[団体名]]&amp;テーブル2[[#This Row],[活動NO]]</f>
        <v>大谷育成会3</v>
      </c>
      <c r="B169" s="8">
        <v>21</v>
      </c>
      <c r="C169" s="8" t="s">
        <v>337</v>
      </c>
      <c r="D169" s="17">
        <v>3</v>
      </c>
      <c r="E169" s="8" t="s">
        <v>247</v>
      </c>
      <c r="F169" s="10">
        <v>15000</v>
      </c>
      <c r="G169" s="11" t="s">
        <v>248</v>
      </c>
    </row>
    <row r="170" spans="1:7" x14ac:dyDescent="0.25">
      <c r="A170" t="str">
        <f>テーブル2[[#This Row],[団体名]]&amp;テーブル2[[#This Row],[活動NO]]</f>
        <v>大谷育成会4</v>
      </c>
      <c r="B170" s="13">
        <v>21</v>
      </c>
      <c r="C170" s="13" t="s">
        <v>337</v>
      </c>
      <c r="D170" s="18">
        <v>4</v>
      </c>
      <c r="E170" s="13" t="s">
        <v>249</v>
      </c>
      <c r="F170" s="15">
        <v>200000</v>
      </c>
      <c r="G170" s="16" t="s">
        <v>250</v>
      </c>
    </row>
    <row r="171" spans="1:7" x14ac:dyDescent="0.25">
      <c r="A171" t="str">
        <f>テーブル2[[#This Row],[団体名]]&amp;テーブル2[[#This Row],[活動NO]]</f>
        <v>大谷育成会99</v>
      </c>
      <c r="B171" s="8">
        <v>21</v>
      </c>
      <c r="C171" s="8" t="s">
        <v>337</v>
      </c>
      <c r="D171" s="17">
        <v>99</v>
      </c>
      <c r="E171" s="8" t="s">
        <v>182</v>
      </c>
      <c r="F171" s="10">
        <v>722813</v>
      </c>
      <c r="G171" s="11"/>
    </row>
    <row r="172" spans="1:7" x14ac:dyDescent="0.25">
      <c r="A172" t="str">
        <f>テーブル2[[#This Row],[団体名]]&amp;テーブル2[[#This Row],[活動NO]]</f>
        <v>西柏木子ども会00</v>
      </c>
      <c r="B172" s="13">
        <v>22</v>
      </c>
      <c r="C172" s="13" t="s">
        <v>338</v>
      </c>
      <c r="D172" s="14" t="s">
        <v>172</v>
      </c>
      <c r="E172" s="13" t="s">
        <v>173</v>
      </c>
      <c r="F172" s="15">
        <v>2000</v>
      </c>
      <c r="G172" s="16"/>
    </row>
    <row r="173" spans="1:7" x14ac:dyDescent="0.25">
      <c r="A173" t="str">
        <f>テーブル2[[#This Row],[団体名]]&amp;テーブル2[[#This Row],[活動NO]]</f>
        <v>西柏木子ども会01</v>
      </c>
      <c r="B173" s="8">
        <v>22</v>
      </c>
      <c r="C173" s="8" t="s">
        <v>338</v>
      </c>
      <c r="D173" s="9" t="s">
        <v>175</v>
      </c>
      <c r="E173" s="8" t="s">
        <v>176</v>
      </c>
      <c r="F173" s="10">
        <v>2000</v>
      </c>
      <c r="G173" s="11"/>
    </row>
    <row r="174" spans="1:7" x14ac:dyDescent="0.25">
      <c r="A174" t="str">
        <f>テーブル2[[#This Row],[団体名]]&amp;テーブル2[[#This Row],[活動NO]]</f>
        <v>西柏木子ども会1</v>
      </c>
      <c r="B174" s="13">
        <v>22</v>
      </c>
      <c r="C174" s="13" t="s">
        <v>338</v>
      </c>
      <c r="D174" s="18">
        <v>1</v>
      </c>
      <c r="E174" s="13" t="s">
        <v>247</v>
      </c>
      <c r="F174" s="15">
        <v>15000</v>
      </c>
      <c r="G174" s="16"/>
    </row>
    <row r="175" spans="1:7" x14ac:dyDescent="0.25">
      <c r="A175" t="str">
        <f>テーブル2[[#This Row],[団体名]]&amp;テーブル2[[#This Row],[活動NO]]</f>
        <v>西柏木子ども会2</v>
      </c>
      <c r="B175" s="8">
        <v>22</v>
      </c>
      <c r="C175" s="8" t="s">
        <v>338</v>
      </c>
      <c r="D175" s="17">
        <v>2</v>
      </c>
      <c r="E175" s="8" t="s">
        <v>197</v>
      </c>
      <c r="F175" s="10">
        <v>5000</v>
      </c>
      <c r="G175" s="11"/>
    </row>
    <row r="176" spans="1:7" x14ac:dyDescent="0.25">
      <c r="A176" t="str">
        <f>テーブル2[[#This Row],[団体名]]&amp;テーブル2[[#This Row],[活動NO]]</f>
        <v>西柏木子ども会3</v>
      </c>
      <c r="B176" s="13">
        <v>22</v>
      </c>
      <c r="C176" s="13" t="s">
        <v>338</v>
      </c>
      <c r="D176" s="18">
        <v>3</v>
      </c>
      <c r="E176" s="13" t="s">
        <v>238</v>
      </c>
      <c r="F176" s="15">
        <v>23000</v>
      </c>
      <c r="G176" s="16" t="s">
        <v>251</v>
      </c>
    </row>
    <row r="177" spans="1:7" x14ac:dyDescent="0.25">
      <c r="A177" t="str">
        <f>テーブル2[[#This Row],[団体名]]&amp;テーブル2[[#This Row],[活動NO]]</f>
        <v>西柏木子ども会4</v>
      </c>
      <c r="B177" s="8">
        <v>22</v>
      </c>
      <c r="C177" s="8" t="s">
        <v>338</v>
      </c>
      <c r="D177" s="17">
        <v>4</v>
      </c>
      <c r="E177" s="8" t="s">
        <v>252</v>
      </c>
      <c r="F177" s="10">
        <v>100000</v>
      </c>
      <c r="G177" s="11"/>
    </row>
    <row r="178" spans="1:7" x14ac:dyDescent="0.25">
      <c r="A178" t="str">
        <f>テーブル2[[#This Row],[団体名]]&amp;テーブル2[[#This Row],[活動NO]]</f>
        <v>西柏木子ども会5</v>
      </c>
      <c r="B178" s="13">
        <v>22</v>
      </c>
      <c r="C178" s="13" t="s">
        <v>338</v>
      </c>
      <c r="D178" s="18">
        <v>5</v>
      </c>
      <c r="E178" s="13" t="s">
        <v>188</v>
      </c>
      <c r="F178" s="15">
        <v>33000</v>
      </c>
      <c r="G178" s="16"/>
    </row>
    <row r="179" spans="1:7" x14ac:dyDescent="0.25">
      <c r="A179" t="str">
        <f>テーブル2[[#This Row],[団体名]]&amp;テーブル2[[#This Row],[活動NO]]</f>
        <v>西柏木子ども会6</v>
      </c>
      <c r="B179" s="8">
        <v>22</v>
      </c>
      <c r="C179" s="8" t="s">
        <v>338</v>
      </c>
      <c r="D179" s="17">
        <v>6</v>
      </c>
      <c r="E179" s="8" t="s">
        <v>189</v>
      </c>
      <c r="F179" s="10">
        <v>20000</v>
      </c>
      <c r="G179" s="11"/>
    </row>
    <row r="180" spans="1:7" x14ac:dyDescent="0.25">
      <c r="A180" t="str">
        <f>テーブル2[[#This Row],[団体名]]&amp;テーブル2[[#This Row],[活動NO]]</f>
        <v>西柏木子ども会7</v>
      </c>
      <c r="B180" s="13">
        <v>22</v>
      </c>
      <c r="C180" s="13" t="s">
        <v>338</v>
      </c>
      <c r="D180" s="18">
        <v>7</v>
      </c>
      <c r="E180" s="13" t="s">
        <v>253</v>
      </c>
      <c r="F180" s="15">
        <v>15000</v>
      </c>
      <c r="G180" s="16"/>
    </row>
    <row r="181" spans="1:7" x14ac:dyDescent="0.25">
      <c r="A181" t="str">
        <f>テーブル2[[#This Row],[団体名]]&amp;テーブル2[[#This Row],[活動NO]]</f>
        <v>西柏木子ども会99</v>
      </c>
      <c r="B181" s="8">
        <v>22</v>
      </c>
      <c r="C181" s="8" t="s">
        <v>338</v>
      </c>
      <c r="D181" s="17">
        <v>99</v>
      </c>
      <c r="E181" s="8" t="s">
        <v>182</v>
      </c>
      <c r="F181" s="10">
        <v>187343</v>
      </c>
      <c r="G181" s="11"/>
    </row>
    <row r="182" spans="1:7" x14ac:dyDescent="0.25">
      <c r="A182" t="str">
        <f>テーブル2[[#This Row],[団体名]]&amp;テーブル2[[#This Row],[活動NO]]</f>
        <v>大藪子ども会00</v>
      </c>
      <c r="B182" s="13">
        <v>23</v>
      </c>
      <c r="C182" s="13" t="s">
        <v>339</v>
      </c>
      <c r="D182" s="14" t="s">
        <v>172</v>
      </c>
      <c r="E182" s="13" t="s">
        <v>173</v>
      </c>
      <c r="F182" s="15">
        <v>10000</v>
      </c>
      <c r="G182" s="16" t="s">
        <v>254</v>
      </c>
    </row>
    <row r="183" spans="1:7" x14ac:dyDescent="0.25">
      <c r="A183" t="str">
        <f>テーブル2[[#This Row],[団体名]]&amp;テーブル2[[#This Row],[活動NO]]</f>
        <v>大藪子ども会01</v>
      </c>
      <c r="B183" s="8">
        <v>23</v>
      </c>
      <c r="C183" s="8" t="s">
        <v>339</v>
      </c>
      <c r="D183" s="9" t="s">
        <v>175</v>
      </c>
      <c r="E183" s="8" t="s">
        <v>176</v>
      </c>
      <c r="F183" s="10">
        <v>0</v>
      </c>
      <c r="G183" s="11"/>
    </row>
    <row r="184" spans="1:7" x14ac:dyDescent="0.25">
      <c r="A184" t="str">
        <f>テーブル2[[#This Row],[団体名]]&amp;テーブル2[[#This Row],[活動NO]]</f>
        <v>大藪子ども会1</v>
      </c>
      <c r="B184" s="13">
        <v>23</v>
      </c>
      <c r="C184" s="13" t="s">
        <v>339</v>
      </c>
      <c r="D184" s="18">
        <v>1</v>
      </c>
      <c r="E184" s="13" t="s">
        <v>238</v>
      </c>
      <c r="F184" s="15">
        <v>50000</v>
      </c>
      <c r="G184" s="16" t="s">
        <v>251</v>
      </c>
    </row>
    <row r="185" spans="1:7" x14ac:dyDescent="0.25">
      <c r="A185" t="str">
        <f>テーブル2[[#This Row],[団体名]]&amp;テーブル2[[#This Row],[活動NO]]</f>
        <v>大藪子ども会2</v>
      </c>
      <c r="B185" s="8">
        <v>23</v>
      </c>
      <c r="C185" s="8" t="s">
        <v>339</v>
      </c>
      <c r="D185" s="17">
        <v>2</v>
      </c>
      <c r="E185" s="8" t="s">
        <v>186</v>
      </c>
      <c r="F185" s="10">
        <v>5000</v>
      </c>
      <c r="G185" s="11" t="s">
        <v>255</v>
      </c>
    </row>
    <row r="186" spans="1:7" x14ac:dyDescent="0.25">
      <c r="A186" t="str">
        <f>テーブル2[[#This Row],[団体名]]&amp;テーブル2[[#This Row],[活動NO]]</f>
        <v>大藪子ども会3</v>
      </c>
      <c r="B186" s="13">
        <v>23</v>
      </c>
      <c r="C186" s="13" t="s">
        <v>339</v>
      </c>
      <c r="D186" s="18">
        <v>3</v>
      </c>
      <c r="E186" s="13" t="s">
        <v>188</v>
      </c>
      <c r="F186" s="15">
        <v>80000</v>
      </c>
      <c r="G186" s="16" t="s">
        <v>256</v>
      </c>
    </row>
    <row r="187" spans="1:7" x14ac:dyDescent="0.25">
      <c r="A187" t="str">
        <f>テーブル2[[#This Row],[団体名]]&amp;テーブル2[[#This Row],[活動NO]]</f>
        <v>大藪子ども会4</v>
      </c>
      <c r="B187" s="8">
        <v>23</v>
      </c>
      <c r="C187" s="8" t="s">
        <v>339</v>
      </c>
      <c r="D187" s="17">
        <v>4</v>
      </c>
      <c r="E187" s="8" t="s">
        <v>257</v>
      </c>
      <c r="F187" s="10">
        <v>8000</v>
      </c>
      <c r="G187" s="11" t="s">
        <v>258</v>
      </c>
    </row>
    <row r="188" spans="1:7" x14ac:dyDescent="0.25">
      <c r="A188" t="str">
        <f>テーブル2[[#This Row],[団体名]]&amp;テーブル2[[#This Row],[活動NO]]</f>
        <v>大藪子ども会5</v>
      </c>
      <c r="B188" s="13">
        <v>23</v>
      </c>
      <c r="C188" s="13" t="s">
        <v>339</v>
      </c>
      <c r="D188" s="18">
        <v>5</v>
      </c>
      <c r="E188" s="13" t="s">
        <v>259</v>
      </c>
      <c r="F188" s="15">
        <v>5000</v>
      </c>
      <c r="G188" s="16" t="s">
        <v>260</v>
      </c>
    </row>
    <row r="189" spans="1:7" x14ac:dyDescent="0.25">
      <c r="A189" t="str">
        <f>テーブル2[[#This Row],[団体名]]&amp;テーブル2[[#This Row],[活動NO]]</f>
        <v>大藪子ども会99</v>
      </c>
      <c r="B189" s="8">
        <v>23</v>
      </c>
      <c r="C189" s="8" t="s">
        <v>339</v>
      </c>
      <c r="D189" s="17">
        <v>99</v>
      </c>
      <c r="E189" s="8" t="s">
        <v>182</v>
      </c>
      <c r="F189" s="10">
        <v>351627</v>
      </c>
      <c r="G189" s="11"/>
    </row>
    <row r="190" spans="1:7" x14ac:dyDescent="0.25">
      <c r="A190" t="str">
        <f>テーブル2[[#This Row],[団体名]]&amp;テーブル2[[#This Row],[活動NO]]</f>
        <v>東大谷子ども会00</v>
      </c>
      <c r="B190" s="13">
        <v>24</v>
      </c>
      <c r="C190" s="13" t="s">
        <v>340</v>
      </c>
      <c r="D190" s="14" t="s">
        <v>172</v>
      </c>
      <c r="E190" s="13" t="s">
        <v>173</v>
      </c>
      <c r="F190" s="15">
        <v>3000</v>
      </c>
      <c r="G190" s="16" t="s">
        <v>261</v>
      </c>
    </row>
    <row r="191" spans="1:7" x14ac:dyDescent="0.25">
      <c r="A191" t="str">
        <f>テーブル2[[#This Row],[団体名]]&amp;テーブル2[[#This Row],[活動NO]]</f>
        <v>東大谷子ども会01</v>
      </c>
      <c r="B191" s="8">
        <v>24</v>
      </c>
      <c r="C191" s="8" t="s">
        <v>340</v>
      </c>
      <c r="D191" s="9" t="s">
        <v>175</v>
      </c>
      <c r="E191" s="8" t="s">
        <v>176</v>
      </c>
      <c r="F191" s="10">
        <v>3000</v>
      </c>
      <c r="G191" s="11" t="s">
        <v>262</v>
      </c>
    </row>
    <row r="192" spans="1:7" x14ac:dyDescent="0.25">
      <c r="A192" t="str">
        <f>テーブル2[[#This Row],[団体名]]&amp;テーブル2[[#This Row],[活動NO]]</f>
        <v>東大谷子ども会1</v>
      </c>
      <c r="B192" s="13">
        <v>24</v>
      </c>
      <c r="C192" s="13" t="s">
        <v>340</v>
      </c>
      <c r="D192" s="18">
        <v>1</v>
      </c>
      <c r="E192" s="13" t="s">
        <v>263</v>
      </c>
      <c r="F192" s="15">
        <v>150000</v>
      </c>
      <c r="G192" s="16" t="s">
        <v>264</v>
      </c>
    </row>
    <row r="193" spans="1:7" x14ac:dyDescent="0.25">
      <c r="A193" t="str">
        <f>テーブル2[[#This Row],[団体名]]&amp;テーブル2[[#This Row],[活動NO]]</f>
        <v>東大谷子ども会2</v>
      </c>
      <c r="B193" s="8">
        <v>24</v>
      </c>
      <c r="C193" s="8" t="s">
        <v>340</v>
      </c>
      <c r="D193" s="17">
        <v>2</v>
      </c>
      <c r="E193" s="8" t="s">
        <v>188</v>
      </c>
      <c r="F193" s="10">
        <v>60000</v>
      </c>
      <c r="G193" s="11" t="s">
        <v>265</v>
      </c>
    </row>
    <row r="194" spans="1:7" x14ac:dyDescent="0.25">
      <c r="A194" t="str">
        <f>テーブル2[[#This Row],[団体名]]&amp;テーブル2[[#This Row],[活動NO]]</f>
        <v>東大谷子ども会3</v>
      </c>
      <c r="B194" s="13">
        <v>24</v>
      </c>
      <c r="C194" s="13" t="s">
        <v>340</v>
      </c>
      <c r="D194" s="18">
        <v>3</v>
      </c>
      <c r="E194" s="13" t="s">
        <v>191</v>
      </c>
      <c r="F194" s="15">
        <v>35000</v>
      </c>
      <c r="G194" s="16" t="s">
        <v>266</v>
      </c>
    </row>
    <row r="195" spans="1:7" x14ac:dyDescent="0.25">
      <c r="A195" t="str">
        <f>テーブル2[[#This Row],[団体名]]&amp;テーブル2[[#This Row],[活動NO]]</f>
        <v>東大谷子ども会4</v>
      </c>
      <c r="B195" s="8">
        <v>24</v>
      </c>
      <c r="C195" s="8" t="s">
        <v>340</v>
      </c>
      <c r="D195" s="17">
        <v>4</v>
      </c>
      <c r="E195" s="8" t="s">
        <v>197</v>
      </c>
      <c r="F195" s="10">
        <v>7000</v>
      </c>
      <c r="G195" s="11" t="s">
        <v>267</v>
      </c>
    </row>
    <row r="196" spans="1:7" x14ac:dyDescent="0.25">
      <c r="A196" t="str">
        <f>テーブル2[[#This Row],[団体名]]&amp;テーブル2[[#This Row],[活動NO]]</f>
        <v>東大谷子ども会99</v>
      </c>
      <c r="B196" s="13">
        <v>24</v>
      </c>
      <c r="C196" s="13" t="s">
        <v>340</v>
      </c>
      <c r="D196" s="18">
        <v>99</v>
      </c>
      <c r="E196" s="13" t="s">
        <v>182</v>
      </c>
      <c r="F196" s="15">
        <v>45435</v>
      </c>
      <c r="G196" s="16"/>
    </row>
    <row r="197" spans="1:7" x14ac:dyDescent="0.25">
      <c r="A197" t="str">
        <f>テーブル2[[#This Row],[団体名]]&amp;テーブル2[[#This Row],[活動NO]]</f>
        <v>永安子ども会00</v>
      </c>
      <c r="B197" s="8">
        <v>25</v>
      </c>
      <c r="C197" s="8" t="s">
        <v>341</v>
      </c>
      <c r="D197" s="9" t="s">
        <v>172</v>
      </c>
      <c r="E197" s="8" t="s">
        <v>173</v>
      </c>
      <c r="F197" s="10">
        <v>5000</v>
      </c>
      <c r="G197" s="11"/>
    </row>
    <row r="198" spans="1:7" x14ac:dyDescent="0.25">
      <c r="A198" t="str">
        <f>テーブル2[[#This Row],[団体名]]&amp;テーブル2[[#This Row],[活動NO]]</f>
        <v>永安子ども会01</v>
      </c>
      <c r="B198" s="13">
        <v>25</v>
      </c>
      <c r="C198" s="13" t="s">
        <v>341</v>
      </c>
      <c r="D198" s="14" t="s">
        <v>175</v>
      </c>
      <c r="E198" s="13" t="s">
        <v>176</v>
      </c>
      <c r="F198" s="15">
        <v>0</v>
      </c>
      <c r="G198" s="16"/>
    </row>
    <row r="199" spans="1:7" x14ac:dyDescent="0.25">
      <c r="A199" t="str">
        <f>テーブル2[[#This Row],[団体名]]&amp;テーブル2[[#This Row],[活動NO]]</f>
        <v>永安子ども会1</v>
      </c>
      <c r="B199" s="8">
        <v>25</v>
      </c>
      <c r="C199" s="8" t="s">
        <v>341</v>
      </c>
      <c r="D199" s="17">
        <v>1</v>
      </c>
      <c r="E199" s="8" t="s">
        <v>197</v>
      </c>
      <c r="F199" s="10">
        <v>6000</v>
      </c>
      <c r="G199" s="11" t="s">
        <v>268</v>
      </c>
    </row>
    <row r="200" spans="1:7" x14ac:dyDescent="0.25">
      <c r="A200" t="str">
        <f>テーブル2[[#This Row],[団体名]]&amp;テーブル2[[#This Row],[活動NO]]</f>
        <v>永安子ども会2</v>
      </c>
      <c r="B200" s="13">
        <v>25</v>
      </c>
      <c r="C200" s="13" t="s">
        <v>341</v>
      </c>
      <c r="D200" s="18">
        <v>2</v>
      </c>
      <c r="E200" s="13" t="s">
        <v>186</v>
      </c>
      <c r="F200" s="15">
        <v>10000</v>
      </c>
      <c r="G200" s="16" t="s">
        <v>269</v>
      </c>
    </row>
    <row r="201" spans="1:7" x14ac:dyDescent="0.25">
      <c r="A201" t="str">
        <f>テーブル2[[#This Row],[団体名]]&amp;テーブル2[[#This Row],[活動NO]]</f>
        <v>永安子ども会3</v>
      </c>
      <c r="B201" s="8">
        <v>25</v>
      </c>
      <c r="C201" s="8" t="s">
        <v>341</v>
      </c>
      <c r="D201" s="17">
        <v>3</v>
      </c>
      <c r="E201" s="8" t="s">
        <v>188</v>
      </c>
      <c r="F201" s="10">
        <v>32000</v>
      </c>
      <c r="G201" s="11"/>
    </row>
    <row r="202" spans="1:7" x14ac:dyDescent="0.25">
      <c r="A202" t="str">
        <f>テーブル2[[#This Row],[団体名]]&amp;テーブル2[[#This Row],[活動NO]]</f>
        <v>永安子ども会4</v>
      </c>
      <c r="B202" s="13">
        <v>25</v>
      </c>
      <c r="C202" s="13" t="s">
        <v>341</v>
      </c>
      <c r="D202" s="18">
        <v>4</v>
      </c>
      <c r="E202" s="13" t="s">
        <v>247</v>
      </c>
      <c r="F202" s="15">
        <v>5000</v>
      </c>
      <c r="G202" s="16"/>
    </row>
    <row r="203" spans="1:7" x14ac:dyDescent="0.25">
      <c r="A203" t="str">
        <f>テーブル2[[#This Row],[団体名]]&amp;テーブル2[[#This Row],[活動NO]]</f>
        <v>永安子ども会99</v>
      </c>
      <c r="B203" s="8">
        <v>25</v>
      </c>
      <c r="C203" s="8" t="s">
        <v>341</v>
      </c>
      <c r="D203" s="17">
        <v>99</v>
      </c>
      <c r="E203" s="8" t="s">
        <v>182</v>
      </c>
      <c r="F203" s="10">
        <v>449943</v>
      </c>
      <c r="G203" s="11"/>
    </row>
    <row r="204" spans="1:7" x14ac:dyDescent="0.25">
      <c r="A204" t="str">
        <f>テーブル2[[#This Row],[団体名]]&amp;テーブル2[[#This Row],[活動NO]]</f>
        <v>妙寺青少年育成協議会00</v>
      </c>
      <c r="B204" s="13">
        <v>26</v>
      </c>
      <c r="C204" s="13" t="s">
        <v>342</v>
      </c>
      <c r="D204" s="14" t="s">
        <v>172</v>
      </c>
      <c r="E204" s="13" t="s">
        <v>173</v>
      </c>
      <c r="F204" s="15">
        <v>0</v>
      </c>
      <c r="G204" s="16"/>
    </row>
    <row r="205" spans="1:7" x14ac:dyDescent="0.25">
      <c r="A205" t="str">
        <f>テーブル2[[#This Row],[団体名]]&amp;テーブル2[[#This Row],[活動NO]]</f>
        <v>妙寺青少年育成協議会01</v>
      </c>
      <c r="B205" s="8">
        <v>26</v>
      </c>
      <c r="C205" s="8" t="s">
        <v>342</v>
      </c>
      <c r="D205" s="9" t="s">
        <v>175</v>
      </c>
      <c r="E205" s="8" t="s">
        <v>176</v>
      </c>
      <c r="F205" s="10">
        <v>5000</v>
      </c>
      <c r="G205" s="11"/>
    </row>
    <row r="206" spans="1:7" x14ac:dyDescent="0.25">
      <c r="A206" t="str">
        <f>テーブル2[[#This Row],[団体名]]&amp;テーブル2[[#This Row],[活動NO]]</f>
        <v>妙寺青少年育成協議会1</v>
      </c>
      <c r="B206" s="13">
        <v>26</v>
      </c>
      <c r="C206" s="13" t="s">
        <v>342</v>
      </c>
      <c r="D206" s="18">
        <v>1</v>
      </c>
      <c r="E206" s="13" t="s">
        <v>270</v>
      </c>
      <c r="F206" s="15">
        <v>50000</v>
      </c>
      <c r="G206" s="16"/>
    </row>
    <row r="207" spans="1:7" x14ac:dyDescent="0.25">
      <c r="A207" t="str">
        <f>テーブル2[[#This Row],[団体名]]&amp;テーブル2[[#This Row],[活動NO]]</f>
        <v>妙寺青少年育成協議会2</v>
      </c>
      <c r="B207" s="8">
        <v>26</v>
      </c>
      <c r="C207" s="8" t="s">
        <v>342</v>
      </c>
      <c r="D207" s="17">
        <v>2</v>
      </c>
      <c r="E207" s="8" t="s">
        <v>271</v>
      </c>
      <c r="F207" s="10">
        <v>50000</v>
      </c>
      <c r="G207" s="11"/>
    </row>
    <row r="208" spans="1:7" x14ac:dyDescent="0.25">
      <c r="A208" t="str">
        <f>テーブル2[[#This Row],[団体名]]&amp;テーブル2[[#This Row],[活動NO]]</f>
        <v>妙寺青少年育成協議会3</v>
      </c>
      <c r="B208" s="13">
        <v>26</v>
      </c>
      <c r="C208" s="13" t="s">
        <v>342</v>
      </c>
      <c r="D208" s="18">
        <v>3</v>
      </c>
      <c r="E208" s="13" t="s">
        <v>272</v>
      </c>
      <c r="F208" s="15">
        <v>12000</v>
      </c>
      <c r="G208" s="16"/>
    </row>
    <row r="209" spans="1:7" x14ac:dyDescent="0.25">
      <c r="A209" t="str">
        <f>テーブル2[[#This Row],[団体名]]&amp;テーブル2[[#This Row],[活動NO]]</f>
        <v>妙寺青少年育成協議会4</v>
      </c>
      <c r="B209" s="8">
        <v>26</v>
      </c>
      <c r="C209" s="8" t="s">
        <v>342</v>
      </c>
      <c r="D209" s="17">
        <v>4</v>
      </c>
      <c r="E209" s="8" t="s">
        <v>273</v>
      </c>
      <c r="F209" s="10">
        <v>50000</v>
      </c>
      <c r="G209" s="11"/>
    </row>
    <row r="210" spans="1:7" x14ac:dyDescent="0.25">
      <c r="A210" t="str">
        <f>テーブル2[[#This Row],[団体名]]&amp;テーブル2[[#This Row],[活動NO]]</f>
        <v>妙寺青少年育成協議会5</v>
      </c>
      <c r="B210" s="13">
        <v>26</v>
      </c>
      <c r="C210" s="13" t="s">
        <v>342</v>
      </c>
      <c r="D210" s="18">
        <v>5</v>
      </c>
      <c r="E210" s="13" t="s">
        <v>274</v>
      </c>
      <c r="F210" s="15">
        <v>120000</v>
      </c>
      <c r="G210" s="16"/>
    </row>
    <row r="211" spans="1:7" x14ac:dyDescent="0.25">
      <c r="A211" t="str">
        <f>テーブル2[[#This Row],[団体名]]&amp;テーブル2[[#This Row],[活動NO]]</f>
        <v>妙寺青少年育成協議会6</v>
      </c>
      <c r="B211" s="8">
        <v>26</v>
      </c>
      <c r="C211" s="8" t="s">
        <v>342</v>
      </c>
      <c r="D211" s="17">
        <v>6</v>
      </c>
      <c r="E211" s="8" t="s">
        <v>275</v>
      </c>
      <c r="F211" s="10">
        <v>15000</v>
      </c>
      <c r="G211" s="11"/>
    </row>
    <row r="212" spans="1:7" x14ac:dyDescent="0.25">
      <c r="A212" t="str">
        <f>テーブル2[[#This Row],[団体名]]&amp;テーブル2[[#This Row],[活動NO]]</f>
        <v>妙寺青少年育成協議会7</v>
      </c>
      <c r="B212" s="13">
        <v>26</v>
      </c>
      <c r="C212" s="13" t="s">
        <v>342</v>
      </c>
      <c r="D212" s="18">
        <v>7</v>
      </c>
      <c r="E212" s="13" t="s">
        <v>259</v>
      </c>
      <c r="F212" s="15">
        <v>50000</v>
      </c>
      <c r="G212" s="16"/>
    </row>
    <row r="213" spans="1:7" x14ac:dyDescent="0.25">
      <c r="A213" t="str">
        <f>テーブル2[[#This Row],[団体名]]&amp;テーブル2[[#This Row],[活動NO]]</f>
        <v>妙寺青少年育成協議会8</v>
      </c>
      <c r="B213" s="8">
        <v>26</v>
      </c>
      <c r="C213" s="8" t="s">
        <v>342</v>
      </c>
      <c r="D213" s="17">
        <v>8</v>
      </c>
      <c r="E213" s="8" t="s">
        <v>259</v>
      </c>
      <c r="F213" s="10">
        <v>10000</v>
      </c>
      <c r="G213" s="11"/>
    </row>
    <row r="214" spans="1:7" x14ac:dyDescent="0.25">
      <c r="A214" t="str">
        <f>テーブル2[[#This Row],[団体名]]&amp;テーブル2[[#This Row],[活動NO]]</f>
        <v>妙寺青少年育成協議会99</v>
      </c>
      <c r="B214" s="13">
        <v>26</v>
      </c>
      <c r="C214" s="13" t="s">
        <v>342</v>
      </c>
      <c r="D214" s="18">
        <v>99</v>
      </c>
      <c r="E214" s="13" t="s">
        <v>182</v>
      </c>
      <c r="F214" s="15">
        <v>700086</v>
      </c>
      <c r="G214" s="16"/>
    </row>
    <row r="215" spans="1:7" x14ac:dyDescent="0.25">
      <c r="A215" t="str">
        <f>テーブル2[[#This Row],[団体名]]&amp;テーブル2[[#This Row],[活動NO]]</f>
        <v>市原子ども会00</v>
      </c>
      <c r="B215" s="8">
        <v>27</v>
      </c>
      <c r="C215" s="8" t="s">
        <v>343</v>
      </c>
      <c r="D215" s="9" t="s">
        <v>172</v>
      </c>
      <c r="E215" s="8" t="s">
        <v>173</v>
      </c>
      <c r="F215" s="10">
        <v>0</v>
      </c>
      <c r="G215" s="11"/>
    </row>
    <row r="216" spans="1:7" x14ac:dyDescent="0.25">
      <c r="A216" t="str">
        <f>テーブル2[[#This Row],[団体名]]&amp;テーブル2[[#This Row],[活動NO]]</f>
        <v>市原子ども会01</v>
      </c>
      <c r="B216" s="13">
        <v>27</v>
      </c>
      <c r="C216" s="13" t="s">
        <v>343</v>
      </c>
      <c r="D216" s="14" t="s">
        <v>175</v>
      </c>
      <c r="E216" s="13" t="s">
        <v>176</v>
      </c>
      <c r="F216" s="15">
        <v>0</v>
      </c>
      <c r="G216" s="16"/>
    </row>
    <row r="217" spans="1:7" x14ac:dyDescent="0.25">
      <c r="A217" t="str">
        <f>テーブル2[[#This Row],[団体名]]&amp;テーブル2[[#This Row],[活動NO]]</f>
        <v>市原子ども会1</v>
      </c>
      <c r="B217" s="8">
        <v>27</v>
      </c>
      <c r="C217" s="8" t="s">
        <v>343</v>
      </c>
      <c r="D217" s="17">
        <v>1</v>
      </c>
      <c r="E217" s="8" t="s">
        <v>276</v>
      </c>
      <c r="F217" s="10">
        <v>10000</v>
      </c>
      <c r="G217" s="11"/>
    </row>
    <row r="218" spans="1:7" x14ac:dyDescent="0.25">
      <c r="A218" t="str">
        <f>テーブル2[[#This Row],[団体名]]&amp;テーブル2[[#This Row],[活動NO]]</f>
        <v>市原子ども会2</v>
      </c>
      <c r="B218" s="13">
        <v>27</v>
      </c>
      <c r="C218" s="13" t="s">
        <v>343</v>
      </c>
      <c r="D218" s="18">
        <v>2</v>
      </c>
      <c r="E218" s="13" t="s">
        <v>197</v>
      </c>
      <c r="F218" s="15">
        <v>10000</v>
      </c>
      <c r="G218" s="16"/>
    </row>
    <row r="219" spans="1:7" x14ac:dyDescent="0.25">
      <c r="A219" t="str">
        <f>テーブル2[[#This Row],[団体名]]&amp;テーブル2[[#This Row],[活動NO]]</f>
        <v>市原子ども会3</v>
      </c>
      <c r="B219" s="8">
        <v>27</v>
      </c>
      <c r="C219" s="8" t="s">
        <v>343</v>
      </c>
      <c r="D219" s="17">
        <v>3</v>
      </c>
      <c r="E219" s="8" t="s">
        <v>277</v>
      </c>
      <c r="F219" s="10">
        <v>7000</v>
      </c>
      <c r="G219" s="11"/>
    </row>
    <row r="220" spans="1:7" x14ac:dyDescent="0.25">
      <c r="A220" t="str">
        <f>テーブル2[[#This Row],[団体名]]&amp;テーブル2[[#This Row],[活動NO]]</f>
        <v>市原子ども会4</v>
      </c>
      <c r="B220" s="13">
        <v>27</v>
      </c>
      <c r="C220" s="13" t="s">
        <v>343</v>
      </c>
      <c r="D220" s="18">
        <v>4</v>
      </c>
      <c r="E220" s="13" t="s">
        <v>186</v>
      </c>
      <c r="F220" s="15">
        <v>10000</v>
      </c>
      <c r="G220" s="16"/>
    </row>
    <row r="221" spans="1:7" x14ac:dyDescent="0.25">
      <c r="A221" t="str">
        <f>テーブル2[[#This Row],[団体名]]&amp;テーブル2[[#This Row],[活動NO]]</f>
        <v>市原子ども会5</v>
      </c>
      <c r="B221" s="8">
        <v>27</v>
      </c>
      <c r="C221" s="8" t="s">
        <v>343</v>
      </c>
      <c r="D221" s="17">
        <v>5</v>
      </c>
      <c r="E221" s="8" t="s">
        <v>263</v>
      </c>
      <c r="F221" s="10">
        <v>100000</v>
      </c>
      <c r="G221" s="11"/>
    </row>
    <row r="222" spans="1:7" x14ac:dyDescent="0.25">
      <c r="A222" t="str">
        <f>テーブル2[[#This Row],[団体名]]&amp;テーブル2[[#This Row],[活動NO]]</f>
        <v>市原子ども会6</v>
      </c>
      <c r="B222" s="13">
        <v>27</v>
      </c>
      <c r="C222" s="13" t="s">
        <v>343</v>
      </c>
      <c r="D222" s="18">
        <v>6</v>
      </c>
      <c r="E222" s="13" t="s">
        <v>188</v>
      </c>
      <c r="F222" s="15">
        <v>30000</v>
      </c>
      <c r="G222" s="16"/>
    </row>
    <row r="223" spans="1:7" x14ac:dyDescent="0.25">
      <c r="A223" t="str">
        <f>テーブル2[[#This Row],[団体名]]&amp;テーブル2[[#This Row],[活動NO]]</f>
        <v>市原子ども会7</v>
      </c>
      <c r="B223" s="8">
        <v>27</v>
      </c>
      <c r="C223" s="8" t="s">
        <v>343</v>
      </c>
      <c r="D223" s="17">
        <v>7</v>
      </c>
      <c r="E223" s="8" t="s">
        <v>191</v>
      </c>
      <c r="F223" s="10">
        <v>30000</v>
      </c>
      <c r="G223" s="11"/>
    </row>
    <row r="224" spans="1:7" x14ac:dyDescent="0.25">
      <c r="A224" t="str">
        <f>テーブル2[[#This Row],[団体名]]&amp;テーブル2[[#This Row],[活動NO]]</f>
        <v>市原子ども会99</v>
      </c>
      <c r="B224" s="13">
        <v>27</v>
      </c>
      <c r="C224" s="13" t="s">
        <v>343</v>
      </c>
      <c r="D224" s="18">
        <v>99</v>
      </c>
      <c r="E224" s="13" t="s">
        <v>182</v>
      </c>
      <c r="F224" s="15">
        <v>180989</v>
      </c>
      <c r="G224" s="16"/>
    </row>
    <row r="225" spans="1:7" x14ac:dyDescent="0.25">
      <c r="A225" t="str">
        <f>テーブル2[[#This Row],[団体名]]&amp;テーブル2[[#This Row],[活動NO]]</f>
        <v>ちどり子ども会00</v>
      </c>
      <c r="B225" s="8">
        <v>28</v>
      </c>
      <c r="C225" s="8" t="s">
        <v>344</v>
      </c>
      <c r="D225" s="9" t="s">
        <v>172</v>
      </c>
      <c r="E225" s="8" t="s">
        <v>173</v>
      </c>
      <c r="F225" s="10">
        <v>1000</v>
      </c>
      <c r="G225" s="11"/>
    </row>
    <row r="226" spans="1:7" x14ac:dyDescent="0.25">
      <c r="A226" t="str">
        <f>テーブル2[[#This Row],[団体名]]&amp;テーブル2[[#This Row],[活動NO]]</f>
        <v>ちどり子ども会01</v>
      </c>
      <c r="B226" s="13">
        <v>28</v>
      </c>
      <c r="C226" s="13" t="s">
        <v>344</v>
      </c>
      <c r="D226" s="14" t="s">
        <v>175</v>
      </c>
      <c r="E226" s="13" t="s">
        <v>176</v>
      </c>
      <c r="F226" s="15">
        <v>5000</v>
      </c>
      <c r="G226" s="16"/>
    </row>
    <row r="227" spans="1:7" x14ac:dyDescent="0.25">
      <c r="A227" t="str">
        <f>テーブル2[[#This Row],[団体名]]&amp;テーブル2[[#This Row],[活動NO]]</f>
        <v>ちどり子ども会1</v>
      </c>
      <c r="B227" s="8">
        <v>28</v>
      </c>
      <c r="C227" s="8" t="s">
        <v>344</v>
      </c>
      <c r="D227" s="17">
        <v>1</v>
      </c>
      <c r="E227" s="8" t="s">
        <v>193</v>
      </c>
      <c r="F227" s="10">
        <v>10000</v>
      </c>
      <c r="G227" s="11"/>
    </row>
    <row r="228" spans="1:7" x14ac:dyDescent="0.25">
      <c r="A228" t="str">
        <f>テーブル2[[#This Row],[団体名]]&amp;テーブル2[[#This Row],[活動NO]]</f>
        <v>ちどり子ども会2</v>
      </c>
      <c r="B228" s="13">
        <v>28</v>
      </c>
      <c r="C228" s="13" t="s">
        <v>344</v>
      </c>
      <c r="D228" s="18">
        <v>2</v>
      </c>
      <c r="E228" s="13" t="s">
        <v>197</v>
      </c>
      <c r="F228" s="15">
        <v>5000</v>
      </c>
      <c r="G228" s="16" t="s">
        <v>221</v>
      </c>
    </row>
    <row r="229" spans="1:7" x14ac:dyDescent="0.25">
      <c r="A229" t="str">
        <f>テーブル2[[#This Row],[団体名]]&amp;テーブル2[[#This Row],[活動NO]]</f>
        <v>ちどり子ども会3</v>
      </c>
      <c r="B229" s="8">
        <v>28</v>
      </c>
      <c r="C229" s="8" t="s">
        <v>344</v>
      </c>
      <c r="D229" s="17">
        <v>3</v>
      </c>
      <c r="E229" s="8" t="s">
        <v>204</v>
      </c>
      <c r="F229" s="10">
        <v>100000</v>
      </c>
      <c r="G229" s="11" t="s">
        <v>187</v>
      </c>
    </row>
    <row r="230" spans="1:7" x14ac:dyDescent="0.25">
      <c r="A230" t="str">
        <f>テーブル2[[#This Row],[団体名]]&amp;テーブル2[[#This Row],[活動NO]]</f>
        <v>ちどり子ども会4</v>
      </c>
      <c r="B230" s="13">
        <v>28</v>
      </c>
      <c r="C230" s="13" t="s">
        <v>344</v>
      </c>
      <c r="D230" s="18">
        <v>4</v>
      </c>
      <c r="E230" s="13" t="s">
        <v>188</v>
      </c>
      <c r="F230" s="15">
        <v>5000</v>
      </c>
      <c r="G230" s="16"/>
    </row>
    <row r="231" spans="1:7" x14ac:dyDescent="0.25">
      <c r="A231" t="str">
        <f>テーブル2[[#This Row],[団体名]]&amp;テーブル2[[#This Row],[活動NO]]</f>
        <v>ちどり子ども会5</v>
      </c>
      <c r="B231" s="8">
        <v>28</v>
      </c>
      <c r="C231" s="8" t="s">
        <v>344</v>
      </c>
      <c r="D231" s="17">
        <v>5</v>
      </c>
      <c r="E231" s="8" t="s">
        <v>230</v>
      </c>
      <c r="F231" s="10">
        <v>5000</v>
      </c>
      <c r="G231" s="11" t="s">
        <v>189</v>
      </c>
    </row>
    <row r="232" spans="1:7" x14ac:dyDescent="0.25">
      <c r="A232" t="str">
        <f>テーブル2[[#This Row],[団体名]]&amp;テーブル2[[#This Row],[活動NO]]</f>
        <v>ちどり子ども会6</v>
      </c>
      <c r="B232" s="13">
        <v>28</v>
      </c>
      <c r="C232" s="13" t="s">
        <v>344</v>
      </c>
      <c r="D232" s="18">
        <v>6</v>
      </c>
      <c r="E232" s="13" t="s">
        <v>191</v>
      </c>
      <c r="F232" s="15">
        <v>20000</v>
      </c>
      <c r="G232" s="16"/>
    </row>
    <row r="233" spans="1:7" x14ac:dyDescent="0.25">
      <c r="A233" t="str">
        <f>テーブル2[[#This Row],[団体名]]&amp;テーブル2[[#This Row],[活動NO]]</f>
        <v>ちどり子ども会99</v>
      </c>
      <c r="B233" s="8">
        <v>28</v>
      </c>
      <c r="C233" s="8" t="s">
        <v>344</v>
      </c>
      <c r="D233" s="17">
        <v>99</v>
      </c>
      <c r="E233" s="8" t="s">
        <v>182</v>
      </c>
      <c r="F233" s="10">
        <v>20257</v>
      </c>
      <c r="G233" s="11"/>
    </row>
    <row r="234" spans="1:7" x14ac:dyDescent="0.25">
      <c r="A234" t="str">
        <f>テーブル2[[#This Row],[団体名]]&amp;テーブル2[[#This Row],[活動NO]]</f>
        <v>妙寺南子ども会00</v>
      </c>
      <c r="B234" s="13">
        <v>29</v>
      </c>
      <c r="C234" s="13" t="s">
        <v>345</v>
      </c>
      <c r="D234" s="14" t="s">
        <v>172</v>
      </c>
      <c r="E234" s="13" t="s">
        <v>173</v>
      </c>
      <c r="F234" s="15">
        <v>0</v>
      </c>
      <c r="G234" s="16"/>
    </row>
    <row r="235" spans="1:7" x14ac:dyDescent="0.25">
      <c r="A235" t="str">
        <f>テーブル2[[#This Row],[団体名]]&amp;テーブル2[[#This Row],[活動NO]]</f>
        <v>妙寺南子ども会01</v>
      </c>
      <c r="B235" s="8">
        <v>29</v>
      </c>
      <c r="C235" s="8" t="s">
        <v>345</v>
      </c>
      <c r="D235" s="9" t="s">
        <v>175</v>
      </c>
      <c r="E235" s="8" t="s">
        <v>176</v>
      </c>
      <c r="F235" s="10">
        <v>0</v>
      </c>
      <c r="G235" s="11"/>
    </row>
    <row r="236" spans="1:7" x14ac:dyDescent="0.25">
      <c r="A236" t="str">
        <f>テーブル2[[#This Row],[団体名]]&amp;テーブル2[[#This Row],[活動NO]]</f>
        <v>妙寺南子ども会1</v>
      </c>
      <c r="B236" s="13">
        <v>29</v>
      </c>
      <c r="C236" s="13" t="s">
        <v>345</v>
      </c>
      <c r="D236" s="18">
        <v>1</v>
      </c>
      <c r="E236" s="13" t="s">
        <v>195</v>
      </c>
      <c r="F236" s="15">
        <v>8000</v>
      </c>
      <c r="G236" s="16"/>
    </row>
    <row r="237" spans="1:7" x14ac:dyDescent="0.25">
      <c r="A237" t="str">
        <f>テーブル2[[#This Row],[団体名]]&amp;テーブル2[[#This Row],[活動NO]]</f>
        <v>妙寺南子ども会2</v>
      </c>
      <c r="B237" s="8">
        <v>29</v>
      </c>
      <c r="C237" s="8" t="s">
        <v>345</v>
      </c>
      <c r="D237" s="17">
        <v>2</v>
      </c>
      <c r="E237" s="8" t="s">
        <v>197</v>
      </c>
      <c r="F237" s="10">
        <v>600</v>
      </c>
      <c r="G237" s="11"/>
    </row>
    <row r="238" spans="1:7" x14ac:dyDescent="0.25">
      <c r="A238" t="str">
        <f>テーブル2[[#This Row],[団体名]]&amp;テーブル2[[#This Row],[活動NO]]</f>
        <v>妙寺南子ども会3</v>
      </c>
      <c r="B238" s="13">
        <v>29</v>
      </c>
      <c r="C238" s="13" t="s">
        <v>345</v>
      </c>
      <c r="D238" s="18">
        <v>3</v>
      </c>
      <c r="E238" s="13" t="s">
        <v>278</v>
      </c>
      <c r="F238" s="15">
        <v>2400</v>
      </c>
      <c r="G238" s="16"/>
    </row>
    <row r="239" spans="1:7" x14ac:dyDescent="0.25">
      <c r="A239" t="str">
        <f>テーブル2[[#This Row],[団体名]]&amp;テーブル2[[#This Row],[活動NO]]</f>
        <v>妙寺南子ども会4</v>
      </c>
      <c r="B239" s="8">
        <v>29</v>
      </c>
      <c r="C239" s="8" t="s">
        <v>345</v>
      </c>
      <c r="D239" s="17">
        <v>4</v>
      </c>
      <c r="E239" s="8" t="s">
        <v>188</v>
      </c>
      <c r="F239" s="10">
        <v>8000</v>
      </c>
      <c r="G239" s="11"/>
    </row>
    <row r="240" spans="1:7" x14ac:dyDescent="0.25">
      <c r="A240" t="str">
        <f>テーブル2[[#This Row],[団体名]]&amp;テーブル2[[#This Row],[活動NO]]</f>
        <v>妙寺南子ども会5</v>
      </c>
      <c r="B240" s="13">
        <v>29</v>
      </c>
      <c r="C240" s="13" t="s">
        <v>345</v>
      </c>
      <c r="D240" s="18">
        <v>5</v>
      </c>
      <c r="E240" s="13" t="s">
        <v>204</v>
      </c>
      <c r="F240" s="15">
        <v>17000</v>
      </c>
      <c r="G240" s="16"/>
    </row>
    <row r="241" spans="1:7" x14ac:dyDescent="0.25">
      <c r="A241" t="str">
        <f>テーブル2[[#This Row],[団体名]]&amp;テーブル2[[#This Row],[活動NO]]</f>
        <v>妙寺南子ども会99</v>
      </c>
      <c r="B241" s="8">
        <v>29</v>
      </c>
      <c r="C241" s="8" t="s">
        <v>345</v>
      </c>
      <c r="D241" s="17">
        <v>99</v>
      </c>
      <c r="E241" s="8" t="s">
        <v>182</v>
      </c>
      <c r="F241" s="10">
        <v>0</v>
      </c>
      <c r="G241" s="11"/>
    </row>
    <row r="242" spans="1:7" x14ac:dyDescent="0.25">
      <c r="A242" t="str">
        <f>テーブル2[[#This Row],[団体名]]&amp;テーブル2[[#This Row],[活動NO]]</f>
        <v>短野子ども会00</v>
      </c>
      <c r="B242" s="13">
        <v>30</v>
      </c>
      <c r="C242" s="13" t="s">
        <v>346</v>
      </c>
      <c r="D242" s="14" t="s">
        <v>172</v>
      </c>
      <c r="E242" s="13" t="s">
        <v>173</v>
      </c>
      <c r="F242" s="15">
        <v>500</v>
      </c>
      <c r="G242" s="16"/>
    </row>
    <row r="243" spans="1:7" x14ac:dyDescent="0.25">
      <c r="A243" t="str">
        <f>テーブル2[[#This Row],[団体名]]&amp;テーブル2[[#This Row],[活動NO]]</f>
        <v>短野子ども会01</v>
      </c>
      <c r="B243" s="8">
        <v>30</v>
      </c>
      <c r="C243" s="8" t="s">
        <v>346</v>
      </c>
      <c r="D243" s="9" t="s">
        <v>175</v>
      </c>
      <c r="E243" s="8" t="s">
        <v>176</v>
      </c>
      <c r="F243" s="10">
        <v>2000</v>
      </c>
      <c r="G243" s="11"/>
    </row>
    <row r="244" spans="1:7" x14ac:dyDescent="0.25">
      <c r="A244" t="str">
        <f>テーブル2[[#This Row],[団体名]]&amp;テーブル2[[#This Row],[活動NO]]</f>
        <v>短野子ども会1</v>
      </c>
      <c r="B244" s="13">
        <v>30</v>
      </c>
      <c r="C244" s="13" t="s">
        <v>346</v>
      </c>
      <c r="D244" s="18">
        <v>1</v>
      </c>
      <c r="E244" s="13" t="s">
        <v>193</v>
      </c>
      <c r="F244" s="15">
        <v>5000</v>
      </c>
      <c r="G244" s="16"/>
    </row>
    <row r="245" spans="1:7" x14ac:dyDescent="0.25">
      <c r="A245" t="str">
        <f>テーブル2[[#This Row],[団体名]]&amp;テーブル2[[#This Row],[活動NO]]</f>
        <v>短野子ども会2</v>
      </c>
      <c r="B245" s="8">
        <v>30</v>
      </c>
      <c r="C245" s="8" t="s">
        <v>346</v>
      </c>
      <c r="D245" s="17">
        <v>2</v>
      </c>
      <c r="E245" s="8" t="s">
        <v>197</v>
      </c>
      <c r="F245" s="10">
        <v>4000</v>
      </c>
      <c r="G245" s="11"/>
    </row>
    <row r="246" spans="1:7" x14ac:dyDescent="0.25">
      <c r="A246" t="str">
        <f>テーブル2[[#This Row],[団体名]]&amp;テーブル2[[#This Row],[活動NO]]</f>
        <v>短野子ども会3</v>
      </c>
      <c r="B246" s="13">
        <v>30</v>
      </c>
      <c r="C246" s="13" t="s">
        <v>346</v>
      </c>
      <c r="D246" s="18">
        <v>3</v>
      </c>
      <c r="E246" s="13" t="s">
        <v>188</v>
      </c>
      <c r="F246" s="15">
        <v>20000</v>
      </c>
      <c r="G246" s="16"/>
    </row>
    <row r="247" spans="1:7" x14ac:dyDescent="0.25">
      <c r="A247" t="str">
        <f>テーブル2[[#This Row],[団体名]]&amp;テーブル2[[#This Row],[活動NO]]</f>
        <v>短野子ども会4</v>
      </c>
      <c r="B247" s="8">
        <v>30</v>
      </c>
      <c r="C247" s="8" t="s">
        <v>346</v>
      </c>
      <c r="D247" s="17">
        <v>4</v>
      </c>
      <c r="E247" s="8" t="s">
        <v>279</v>
      </c>
      <c r="F247" s="10">
        <v>20000</v>
      </c>
      <c r="G247" s="11"/>
    </row>
    <row r="248" spans="1:7" x14ac:dyDescent="0.25">
      <c r="A248" t="str">
        <f>テーブル2[[#This Row],[団体名]]&amp;テーブル2[[#This Row],[活動NO]]</f>
        <v>短野子ども会5</v>
      </c>
      <c r="B248" s="13">
        <v>30</v>
      </c>
      <c r="C248" s="13" t="s">
        <v>346</v>
      </c>
      <c r="D248" s="18">
        <v>5</v>
      </c>
      <c r="E248" s="13" t="s">
        <v>191</v>
      </c>
      <c r="F248" s="15">
        <v>82000</v>
      </c>
      <c r="G248" s="16"/>
    </row>
    <row r="249" spans="1:7" x14ac:dyDescent="0.25">
      <c r="A249" t="str">
        <f>テーブル2[[#This Row],[団体名]]&amp;テーブル2[[#This Row],[活動NO]]</f>
        <v>短野子ども会99</v>
      </c>
      <c r="B249" s="8">
        <v>30</v>
      </c>
      <c r="C249" s="8" t="s">
        <v>346</v>
      </c>
      <c r="D249" s="17">
        <v>99</v>
      </c>
      <c r="E249" s="8" t="s">
        <v>182</v>
      </c>
      <c r="F249" s="10">
        <v>803</v>
      </c>
      <c r="G249" s="11"/>
    </row>
    <row r="250" spans="1:7" x14ac:dyDescent="0.25">
      <c r="A250" t="str">
        <f>テーブル2[[#This Row],[団体名]]&amp;テーブル2[[#This Row],[活動NO]]</f>
        <v>茶屋出子ども会00</v>
      </c>
      <c r="B250" s="13">
        <v>31</v>
      </c>
      <c r="C250" s="13" t="s">
        <v>347</v>
      </c>
      <c r="D250" s="14" t="s">
        <v>172</v>
      </c>
      <c r="E250" s="13" t="s">
        <v>173</v>
      </c>
      <c r="F250" s="15">
        <v>3500</v>
      </c>
      <c r="G250" s="16"/>
    </row>
    <row r="251" spans="1:7" x14ac:dyDescent="0.25">
      <c r="A251" t="str">
        <f>テーブル2[[#This Row],[団体名]]&amp;テーブル2[[#This Row],[活動NO]]</f>
        <v>茶屋出子ども会01</v>
      </c>
      <c r="B251" s="8">
        <v>31</v>
      </c>
      <c r="C251" s="8" t="s">
        <v>347</v>
      </c>
      <c r="D251" s="9" t="s">
        <v>175</v>
      </c>
      <c r="E251" s="8" t="s">
        <v>176</v>
      </c>
      <c r="F251" s="10">
        <v>0</v>
      </c>
      <c r="G251" s="11"/>
    </row>
    <row r="252" spans="1:7" x14ac:dyDescent="0.25">
      <c r="A252" t="str">
        <f>テーブル2[[#This Row],[団体名]]&amp;テーブル2[[#This Row],[活動NO]]</f>
        <v>茶屋出子ども会1</v>
      </c>
      <c r="B252" s="13">
        <v>31</v>
      </c>
      <c r="C252" s="13" t="s">
        <v>347</v>
      </c>
      <c r="D252" s="18">
        <v>1</v>
      </c>
      <c r="E252" s="13" t="s">
        <v>193</v>
      </c>
      <c r="F252" s="15">
        <v>10000</v>
      </c>
      <c r="G252" s="16"/>
    </row>
    <row r="253" spans="1:7" x14ac:dyDescent="0.25">
      <c r="A253" t="str">
        <f>テーブル2[[#This Row],[団体名]]&amp;テーブル2[[#This Row],[活動NO]]</f>
        <v>茶屋出子ども会2</v>
      </c>
      <c r="B253" s="8">
        <v>31</v>
      </c>
      <c r="C253" s="8" t="s">
        <v>347</v>
      </c>
      <c r="D253" s="17">
        <v>2</v>
      </c>
      <c r="E253" s="8" t="s">
        <v>197</v>
      </c>
      <c r="F253" s="10">
        <v>10000</v>
      </c>
      <c r="G253" s="11"/>
    </row>
    <row r="254" spans="1:7" x14ac:dyDescent="0.25">
      <c r="A254" t="str">
        <f>テーブル2[[#This Row],[団体名]]&amp;テーブル2[[#This Row],[活動NO]]</f>
        <v>茶屋出子ども会3</v>
      </c>
      <c r="B254" s="13">
        <v>31</v>
      </c>
      <c r="C254" s="13" t="s">
        <v>347</v>
      </c>
      <c r="D254" s="18">
        <v>3</v>
      </c>
      <c r="E254" s="13" t="s">
        <v>186</v>
      </c>
      <c r="F254" s="15">
        <v>33000</v>
      </c>
      <c r="G254" s="16"/>
    </row>
    <row r="255" spans="1:7" x14ac:dyDescent="0.25">
      <c r="A255" t="str">
        <f>テーブル2[[#This Row],[団体名]]&amp;テーブル2[[#This Row],[活動NO]]</f>
        <v>茶屋出子ども会4</v>
      </c>
      <c r="B255" s="8">
        <v>31</v>
      </c>
      <c r="C255" s="8" t="s">
        <v>347</v>
      </c>
      <c r="D255" s="17">
        <v>4</v>
      </c>
      <c r="E255" s="8" t="s">
        <v>188</v>
      </c>
      <c r="F255" s="10">
        <v>80000</v>
      </c>
      <c r="G255" s="11"/>
    </row>
    <row r="256" spans="1:7" x14ac:dyDescent="0.25">
      <c r="A256" t="str">
        <f>テーブル2[[#This Row],[団体名]]&amp;テーブル2[[#This Row],[活動NO]]</f>
        <v>茶屋出子ども会5</v>
      </c>
      <c r="B256" s="13">
        <v>31</v>
      </c>
      <c r="C256" s="13" t="s">
        <v>347</v>
      </c>
      <c r="D256" s="18">
        <v>5</v>
      </c>
      <c r="E256" s="13" t="s">
        <v>230</v>
      </c>
      <c r="F256" s="15">
        <v>50000</v>
      </c>
      <c r="G256" s="16" t="s">
        <v>189</v>
      </c>
    </row>
    <row r="257" spans="1:7" x14ac:dyDescent="0.25">
      <c r="A257" t="str">
        <f>テーブル2[[#This Row],[団体名]]&amp;テーブル2[[#This Row],[活動NO]]</f>
        <v>茶屋出子ども会6</v>
      </c>
      <c r="B257" s="8">
        <v>31</v>
      </c>
      <c r="C257" s="8" t="s">
        <v>347</v>
      </c>
      <c r="D257" s="17">
        <v>6</v>
      </c>
      <c r="E257" s="8" t="s">
        <v>187</v>
      </c>
      <c r="F257" s="10">
        <v>190000</v>
      </c>
      <c r="G257" s="11"/>
    </row>
    <row r="258" spans="1:7" x14ac:dyDescent="0.25">
      <c r="A258" t="str">
        <f>テーブル2[[#This Row],[団体名]]&amp;テーブル2[[#This Row],[活動NO]]</f>
        <v>茶屋出子ども会99</v>
      </c>
      <c r="B258" s="13">
        <v>31</v>
      </c>
      <c r="C258" s="13" t="s">
        <v>347</v>
      </c>
      <c r="D258" s="18">
        <v>99</v>
      </c>
      <c r="E258" s="13" t="s">
        <v>182</v>
      </c>
      <c r="F258" s="15">
        <v>10000</v>
      </c>
      <c r="G258" s="16"/>
    </row>
    <row r="259" spans="1:7" x14ac:dyDescent="0.25">
      <c r="A259" t="str">
        <f>テーブル2[[#This Row],[団体名]]&amp;テーブル2[[#This Row],[活動NO]]</f>
        <v>妙寺北一子ども会00</v>
      </c>
      <c r="B259" s="8">
        <v>32</v>
      </c>
      <c r="C259" s="8" t="s">
        <v>348</v>
      </c>
      <c r="D259" s="9" t="s">
        <v>172</v>
      </c>
      <c r="E259" s="8" t="s">
        <v>173</v>
      </c>
      <c r="F259" s="10">
        <v>0</v>
      </c>
      <c r="G259" s="11"/>
    </row>
    <row r="260" spans="1:7" x14ac:dyDescent="0.25">
      <c r="A260" t="str">
        <f>テーブル2[[#This Row],[団体名]]&amp;テーブル2[[#This Row],[活動NO]]</f>
        <v>妙寺北一子ども会01</v>
      </c>
      <c r="B260" s="13">
        <v>32</v>
      </c>
      <c r="C260" s="13" t="s">
        <v>348</v>
      </c>
      <c r="D260" s="14" t="s">
        <v>175</v>
      </c>
      <c r="E260" s="13" t="s">
        <v>176</v>
      </c>
      <c r="F260" s="15">
        <v>10000</v>
      </c>
      <c r="G260" s="16" t="s">
        <v>280</v>
      </c>
    </row>
    <row r="261" spans="1:7" x14ac:dyDescent="0.25">
      <c r="A261" t="str">
        <f>テーブル2[[#This Row],[団体名]]&amp;テーブル2[[#This Row],[活動NO]]</f>
        <v>妙寺北一子ども会1</v>
      </c>
      <c r="B261" s="8">
        <v>32</v>
      </c>
      <c r="C261" s="8" t="s">
        <v>348</v>
      </c>
      <c r="D261" s="17">
        <v>1</v>
      </c>
      <c r="E261" s="8" t="s">
        <v>204</v>
      </c>
      <c r="F261" s="10">
        <v>40100</v>
      </c>
      <c r="G261" s="11"/>
    </row>
    <row r="262" spans="1:7" x14ac:dyDescent="0.25">
      <c r="A262" t="str">
        <f>テーブル2[[#This Row],[団体名]]&amp;テーブル2[[#This Row],[活動NO]]</f>
        <v>妙寺北一子ども会2</v>
      </c>
      <c r="B262" s="13">
        <v>32</v>
      </c>
      <c r="C262" s="13" t="s">
        <v>348</v>
      </c>
      <c r="D262" s="18">
        <v>2</v>
      </c>
      <c r="E262" s="13" t="s">
        <v>197</v>
      </c>
      <c r="F262" s="15">
        <v>30000</v>
      </c>
      <c r="G262" s="16"/>
    </row>
    <row r="263" spans="1:7" x14ac:dyDescent="0.25">
      <c r="A263" t="str">
        <f>テーブル2[[#This Row],[団体名]]&amp;テーブル2[[#This Row],[活動NO]]</f>
        <v>妙寺北一子ども会3</v>
      </c>
      <c r="B263" s="8">
        <v>32</v>
      </c>
      <c r="C263" s="8" t="s">
        <v>348</v>
      </c>
      <c r="D263" s="17">
        <v>3</v>
      </c>
      <c r="E263" s="8" t="s">
        <v>188</v>
      </c>
      <c r="F263" s="10">
        <v>30000</v>
      </c>
      <c r="G263" s="11"/>
    </row>
    <row r="264" spans="1:7" x14ac:dyDescent="0.25">
      <c r="A264" t="str">
        <f>テーブル2[[#This Row],[団体名]]&amp;テーブル2[[#This Row],[活動NO]]</f>
        <v>妙寺北一子ども会4</v>
      </c>
      <c r="B264" s="13">
        <v>32</v>
      </c>
      <c r="C264" s="13" t="s">
        <v>348</v>
      </c>
      <c r="D264" s="18">
        <v>4</v>
      </c>
      <c r="E264" s="13" t="s">
        <v>189</v>
      </c>
      <c r="F264" s="15">
        <v>10000</v>
      </c>
      <c r="G264" s="16"/>
    </row>
    <row r="265" spans="1:7" x14ac:dyDescent="0.25">
      <c r="A265" t="str">
        <f>テーブル2[[#This Row],[団体名]]&amp;テーブル2[[#This Row],[活動NO]]</f>
        <v>妙寺北一子ども会5</v>
      </c>
      <c r="B265" s="8">
        <v>32</v>
      </c>
      <c r="C265" s="8" t="s">
        <v>348</v>
      </c>
      <c r="D265" s="17">
        <v>5</v>
      </c>
      <c r="E265" s="8" t="s">
        <v>191</v>
      </c>
      <c r="F265" s="10">
        <v>30000</v>
      </c>
      <c r="G265" s="11" t="s">
        <v>281</v>
      </c>
    </row>
    <row r="266" spans="1:7" x14ac:dyDescent="0.25">
      <c r="A266" t="str">
        <f>テーブル2[[#This Row],[団体名]]&amp;テーブル2[[#This Row],[活動NO]]</f>
        <v>妙寺北一子ども会99</v>
      </c>
      <c r="B266" s="13">
        <v>32</v>
      </c>
      <c r="C266" s="13" t="s">
        <v>348</v>
      </c>
      <c r="D266" s="18">
        <v>99</v>
      </c>
      <c r="E266" s="13" t="s">
        <v>182</v>
      </c>
      <c r="F266" s="15">
        <v>440000</v>
      </c>
      <c r="G266" s="16"/>
    </row>
    <row r="267" spans="1:7" x14ac:dyDescent="0.25">
      <c r="A267" t="str">
        <f>テーブル2[[#This Row],[団体名]]&amp;テーブル2[[#This Row],[活動NO]]</f>
        <v>中飯降子ども会00</v>
      </c>
      <c r="B267" s="8">
        <v>33</v>
      </c>
      <c r="C267" s="8" t="s">
        <v>349</v>
      </c>
      <c r="D267" s="9" t="s">
        <v>172</v>
      </c>
      <c r="E267" s="8" t="s">
        <v>173</v>
      </c>
      <c r="F267" s="10">
        <v>2000</v>
      </c>
      <c r="G267" s="11" t="s">
        <v>282</v>
      </c>
    </row>
    <row r="268" spans="1:7" x14ac:dyDescent="0.25">
      <c r="A268" t="str">
        <f>テーブル2[[#This Row],[団体名]]&amp;テーブル2[[#This Row],[活動NO]]</f>
        <v>中飯降子ども会01</v>
      </c>
      <c r="B268" s="13">
        <v>33</v>
      </c>
      <c r="C268" s="13" t="s">
        <v>349</v>
      </c>
      <c r="D268" s="14" t="s">
        <v>175</v>
      </c>
      <c r="E268" s="13" t="s">
        <v>176</v>
      </c>
      <c r="F268" s="15">
        <v>2000</v>
      </c>
      <c r="G268" s="16" t="s">
        <v>283</v>
      </c>
    </row>
    <row r="269" spans="1:7" x14ac:dyDescent="0.25">
      <c r="A269" t="str">
        <f>テーブル2[[#This Row],[団体名]]&amp;テーブル2[[#This Row],[活動NO]]</f>
        <v>中飯降子ども会1</v>
      </c>
      <c r="B269" s="8">
        <v>33</v>
      </c>
      <c r="C269" s="8" t="s">
        <v>349</v>
      </c>
      <c r="D269" s="17">
        <v>1</v>
      </c>
      <c r="E269" s="8" t="s">
        <v>197</v>
      </c>
      <c r="F269" s="10">
        <v>5000</v>
      </c>
      <c r="G269" s="11"/>
    </row>
    <row r="270" spans="1:7" x14ac:dyDescent="0.25">
      <c r="A270" t="str">
        <f>テーブル2[[#This Row],[団体名]]&amp;テーブル2[[#This Row],[活動NO]]</f>
        <v>中飯降子ども会2</v>
      </c>
      <c r="B270" s="13">
        <v>33</v>
      </c>
      <c r="C270" s="13" t="s">
        <v>349</v>
      </c>
      <c r="D270" s="18">
        <v>2</v>
      </c>
      <c r="E270" s="13" t="s">
        <v>238</v>
      </c>
      <c r="F270" s="15">
        <v>25000</v>
      </c>
      <c r="G270" s="16" t="s">
        <v>251</v>
      </c>
    </row>
    <row r="271" spans="1:7" x14ac:dyDescent="0.25">
      <c r="A271" t="str">
        <f>テーブル2[[#This Row],[団体名]]&amp;テーブル2[[#This Row],[活動NO]]</f>
        <v>中飯降子ども会3</v>
      </c>
      <c r="B271" s="8">
        <v>33</v>
      </c>
      <c r="C271" s="8" t="s">
        <v>349</v>
      </c>
      <c r="D271" s="17">
        <v>3</v>
      </c>
      <c r="E271" s="8" t="s">
        <v>188</v>
      </c>
      <c r="F271" s="10">
        <v>30000</v>
      </c>
      <c r="G271" s="11"/>
    </row>
    <row r="272" spans="1:7" x14ac:dyDescent="0.25">
      <c r="A272" t="str">
        <f>テーブル2[[#This Row],[団体名]]&amp;テーブル2[[#This Row],[活動NO]]</f>
        <v>中飯降子ども会4</v>
      </c>
      <c r="B272" s="13">
        <v>33</v>
      </c>
      <c r="C272" s="13" t="s">
        <v>349</v>
      </c>
      <c r="D272" s="18">
        <v>4</v>
      </c>
      <c r="E272" s="13" t="s">
        <v>200</v>
      </c>
      <c r="F272" s="15">
        <v>60000</v>
      </c>
      <c r="G272" s="16"/>
    </row>
    <row r="273" spans="1:7" x14ac:dyDescent="0.25">
      <c r="A273" t="str">
        <f>テーブル2[[#This Row],[団体名]]&amp;テーブル2[[#This Row],[活動NO]]</f>
        <v>中飯降子ども会99</v>
      </c>
      <c r="B273" s="8">
        <v>33</v>
      </c>
      <c r="C273" s="8" t="s">
        <v>349</v>
      </c>
      <c r="D273" s="17">
        <v>99</v>
      </c>
      <c r="E273" s="8" t="s">
        <v>182</v>
      </c>
      <c r="F273" s="10">
        <v>29080</v>
      </c>
      <c r="G273" s="11"/>
    </row>
    <row r="274" spans="1:7" x14ac:dyDescent="0.25">
      <c r="A274" t="str">
        <f>テーブル2[[#This Row],[団体名]]&amp;テーブル2[[#This Row],[活動NO]]</f>
        <v>見好育成会00</v>
      </c>
      <c r="B274" s="13">
        <v>34</v>
      </c>
      <c r="C274" s="13" t="s">
        <v>350</v>
      </c>
      <c r="D274" s="14" t="s">
        <v>172</v>
      </c>
      <c r="E274" s="13" t="s">
        <v>173</v>
      </c>
      <c r="F274" s="15">
        <v>10000</v>
      </c>
      <c r="G274" s="16"/>
    </row>
    <row r="275" spans="1:7" x14ac:dyDescent="0.25">
      <c r="A275" t="str">
        <f>テーブル2[[#This Row],[団体名]]&amp;テーブル2[[#This Row],[活動NO]]</f>
        <v>見好育成会01</v>
      </c>
      <c r="B275" s="8">
        <v>34</v>
      </c>
      <c r="C275" s="8" t="s">
        <v>350</v>
      </c>
      <c r="D275" s="9" t="s">
        <v>175</v>
      </c>
      <c r="E275" s="8" t="s">
        <v>176</v>
      </c>
      <c r="F275" s="10">
        <v>10000</v>
      </c>
      <c r="G275" s="11"/>
    </row>
    <row r="276" spans="1:7" x14ac:dyDescent="0.25">
      <c r="A276" t="str">
        <f>テーブル2[[#This Row],[団体名]]&amp;テーブル2[[#This Row],[活動NO]]</f>
        <v>見好育成会1</v>
      </c>
      <c r="B276" s="13">
        <v>34</v>
      </c>
      <c r="C276" s="13" t="s">
        <v>350</v>
      </c>
      <c r="D276" s="18">
        <v>1</v>
      </c>
      <c r="E276" s="13" t="s">
        <v>284</v>
      </c>
      <c r="F276" s="15">
        <v>22000</v>
      </c>
      <c r="G276" s="16"/>
    </row>
    <row r="277" spans="1:7" x14ac:dyDescent="0.25">
      <c r="A277" t="str">
        <f>テーブル2[[#This Row],[団体名]]&amp;テーブル2[[#This Row],[活動NO]]</f>
        <v>見好育成会2</v>
      </c>
      <c r="B277" s="8">
        <v>34</v>
      </c>
      <c r="C277" s="8" t="s">
        <v>350</v>
      </c>
      <c r="D277" s="17">
        <v>2</v>
      </c>
      <c r="E277" s="8" t="s">
        <v>285</v>
      </c>
      <c r="F277" s="10">
        <v>40000</v>
      </c>
      <c r="G277" s="11"/>
    </row>
    <row r="278" spans="1:7" x14ac:dyDescent="0.25">
      <c r="A278" t="str">
        <f>テーブル2[[#This Row],[団体名]]&amp;テーブル2[[#This Row],[活動NO]]</f>
        <v>見好育成会3</v>
      </c>
      <c r="B278" s="13">
        <v>34</v>
      </c>
      <c r="C278" s="13" t="s">
        <v>350</v>
      </c>
      <c r="D278" s="18">
        <v>3</v>
      </c>
      <c r="E278" s="13" t="s">
        <v>189</v>
      </c>
      <c r="F278" s="15">
        <v>30000</v>
      </c>
      <c r="G278" s="16"/>
    </row>
    <row r="279" spans="1:7" x14ac:dyDescent="0.25">
      <c r="A279" t="str">
        <f>テーブル2[[#This Row],[団体名]]&amp;テーブル2[[#This Row],[活動NO]]</f>
        <v>見好育成会4</v>
      </c>
      <c r="B279" s="8">
        <v>34</v>
      </c>
      <c r="C279" s="8" t="s">
        <v>350</v>
      </c>
      <c r="D279" s="17">
        <v>4</v>
      </c>
      <c r="E279" s="8" t="s">
        <v>195</v>
      </c>
      <c r="F279" s="10">
        <v>40000</v>
      </c>
      <c r="G279" s="11"/>
    </row>
    <row r="280" spans="1:7" x14ac:dyDescent="0.25">
      <c r="A280" t="str">
        <f>テーブル2[[#This Row],[団体名]]&amp;テーブル2[[#This Row],[活動NO]]</f>
        <v>見好育成会97</v>
      </c>
      <c r="B280" s="13">
        <v>34</v>
      </c>
      <c r="C280" s="13" t="s">
        <v>350</v>
      </c>
      <c r="D280" s="18">
        <v>97</v>
      </c>
      <c r="E280" s="13" t="s">
        <v>286</v>
      </c>
      <c r="F280" s="15">
        <v>20000</v>
      </c>
      <c r="G280" s="16" t="s">
        <v>287</v>
      </c>
    </row>
    <row r="281" spans="1:7" x14ac:dyDescent="0.25">
      <c r="A281" t="str">
        <f>テーブル2[[#This Row],[団体名]]&amp;テーブル2[[#This Row],[活動NO]]</f>
        <v>見好育成会98</v>
      </c>
      <c r="B281" s="8">
        <v>34</v>
      </c>
      <c r="C281" s="8" t="s">
        <v>350</v>
      </c>
      <c r="D281" s="17">
        <v>98</v>
      </c>
      <c r="E281" s="8" t="s">
        <v>288</v>
      </c>
      <c r="F281" s="10">
        <v>20000</v>
      </c>
      <c r="G281" s="11"/>
    </row>
    <row r="282" spans="1:7" x14ac:dyDescent="0.25">
      <c r="A282" t="str">
        <f>テーブル2[[#This Row],[団体名]]&amp;テーブル2[[#This Row],[活動NO]]</f>
        <v>見好育成会99</v>
      </c>
      <c r="B282" s="13">
        <v>34</v>
      </c>
      <c r="C282" s="13" t="s">
        <v>350</v>
      </c>
      <c r="D282" s="18">
        <v>99</v>
      </c>
      <c r="E282" s="13" t="s">
        <v>182</v>
      </c>
      <c r="F282" s="15">
        <v>298095</v>
      </c>
      <c r="G282" s="16"/>
    </row>
    <row r="283" spans="1:7" x14ac:dyDescent="0.25">
      <c r="A283" t="str">
        <f>テーブル2[[#This Row],[団体名]]&amp;テーブル2[[#This Row],[活動NO]]</f>
        <v>東渋田子ども会00</v>
      </c>
      <c r="B283" s="8">
        <v>35</v>
      </c>
      <c r="C283" s="8" t="s">
        <v>351</v>
      </c>
      <c r="D283" s="9" t="s">
        <v>172</v>
      </c>
      <c r="E283" s="8" t="s">
        <v>173</v>
      </c>
      <c r="F283" s="10">
        <v>4000</v>
      </c>
      <c r="G283" s="11"/>
    </row>
    <row r="284" spans="1:7" x14ac:dyDescent="0.25">
      <c r="A284" t="str">
        <f>テーブル2[[#This Row],[団体名]]&amp;テーブル2[[#This Row],[活動NO]]</f>
        <v>東渋田子ども会01</v>
      </c>
      <c r="B284" s="13">
        <v>35</v>
      </c>
      <c r="C284" s="13" t="s">
        <v>351</v>
      </c>
      <c r="D284" s="14" t="s">
        <v>175</v>
      </c>
      <c r="E284" s="13" t="s">
        <v>176</v>
      </c>
      <c r="F284" s="15">
        <v>4000</v>
      </c>
      <c r="G284" s="16"/>
    </row>
    <row r="285" spans="1:7" x14ac:dyDescent="0.25">
      <c r="A285" t="str">
        <f>テーブル2[[#This Row],[団体名]]&amp;テーブル2[[#This Row],[活動NO]]</f>
        <v>東渋田子ども会1</v>
      </c>
      <c r="B285" s="8">
        <v>35</v>
      </c>
      <c r="C285" s="8" t="s">
        <v>351</v>
      </c>
      <c r="D285" s="17">
        <v>1</v>
      </c>
      <c r="E285" s="8" t="s">
        <v>193</v>
      </c>
      <c r="F285" s="10">
        <v>25000</v>
      </c>
      <c r="G285" s="11"/>
    </row>
    <row r="286" spans="1:7" x14ac:dyDescent="0.25">
      <c r="A286" t="str">
        <f>テーブル2[[#This Row],[団体名]]&amp;テーブル2[[#This Row],[活動NO]]</f>
        <v>東渋田子ども会2</v>
      </c>
      <c r="B286" s="13">
        <v>35</v>
      </c>
      <c r="C286" s="13" t="s">
        <v>351</v>
      </c>
      <c r="D286" s="18">
        <v>2</v>
      </c>
      <c r="E286" s="13" t="s">
        <v>230</v>
      </c>
      <c r="F286" s="15">
        <v>11000</v>
      </c>
      <c r="G286" s="16" t="s">
        <v>289</v>
      </c>
    </row>
    <row r="287" spans="1:7" x14ac:dyDescent="0.25">
      <c r="A287" t="str">
        <f>テーブル2[[#This Row],[団体名]]&amp;テーブル2[[#This Row],[活動NO]]</f>
        <v>東渋田子ども会3</v>
      </c>
      <c r="B287" s="8">
        <v>35</v>
      </c>
      <c r="C287" s="8" t="s">
        <v>351</v>
      </c>
      <c r="D287" s="17">
        <v>3</v>
      </c>
      <c r="E287" s="8" t="s">
        <v>230</v>
      </c>
      <c r="F287" s="10">
        <v>13000</v>
      </c>
      <c r="G287" s="11" t="s">
        <v>290</v>
      </c>
    </row>
    <row r="288" spans="1:7" x14ac:dyDescent="0.25">
      <c r="A288" t="str">
        <f>テーブル2[[#This Row],[団体名]]&amp;テーブル2[[#This Row],[活動NO]]</f>
        <v>東渋田子ども会4</v>
      </c>
      <c r="B288" s="13">
        <v>35</v>
      </c>
      <c r="C288" s="13" t="s">
        <v>351</v>
      </c>
      <c r="D288" s="18">
        <v>4</v>
      </c>
      <c r="E288" s="13" t="s">
        <v>188</v>
      </c>
      <c r="F288" s="15">
        <v>30000</v>
      </c>
      <c r="G288" s="16"/>
    </row>
    <row r="289" spans="1:7" x14ac:dyDescent="0.25">
      <c r="A289" t="str">
        <f>テーブル2[[#This Row],[団体名]]&amp;テーブル2[[#This Row],[活動NO]]</f>
        <v>東渋田子ども会5</v>
      </c>
      <c r="B289" s="8">
        <v>35</v>
      </c>
      <c r="C289" s="8" t="s">
        <v>351</v>
      </c>
      <c r="D289" s="17">
        <v>5</v>
      </c>
      <c r="E289" s="8" t="s">
        <v>191</v>
      </c>
      <c r="F289" s="10">
        <v>36000</v>
      </c>
      <c r="G289" s="11"/>
    </row>
    <row r="290" spans="1:7" x14ac:dyDescent="0.25">
      <c r="A290" t="str">
        <f>テーブル2[[#This Row],[団体名]]&amp;テーブル2[[#This Row],[活動NO]]</f>
        <v>東渋田子ども会99</v>
      </c>
      <c r="B290" s="13">
        <v>35</v>
      </c>
      <c r="C290" s="13" t="s">
        <v>351</v>
      </c>
      <c r="D290" s="18">
        <v>99</v>
      </c>
      <c r="E290" s="13" t="s">
        <v>182</v>
      </c>
      <c r="F290" s="15">
        <v>264000</v>
      </c>
      <c r="G290" s="16"/>
    </row>
    <row r="291" spans="1:7" x14ac:dyDescent="0.25">
      <c r="A291" t="str">
        <f>テーブル2[[#This Row],[団体名]]&amp;テーブル2[[#This Row],[活動NO]]</f>
        <v>上平沼田子ども会00</v>
      </c>
      <c r="B291" s="8">
        <v>36</v>
      </c>
      <c r="C291" s="8" t="s">
        <v>352</v>
      </c>
      <c r="D291" s="9" t="s">
        <v>172</v>
      </c>
      <c r="E291" s="8" t="s">
        <v>173</v>
      </c>
      <c r="F291" s="10">
        <v>500</v>
      </c>
      <c r="G291" s="11" t="s">
        <v>291</v>
      </c>
    </row>
    <row r="292" spans="1:7" x14ac:dyDescent="0.25">
      <c r="A292" t="str">
        <f>テーブル2[[#This Row],[団体名]]&amp;テーブル2[[#This Row],[活動NO]]</f>
        <v>上平沼田子ども会01</v>
      </c>
      <c r="B292" s="13">
        <v>36</v>
      </c>
      <c r="C292" s="13" t="s">
        <v>352</v>
      </c>
      <c r="D292" s="14" t="s">
        <v>175</v>
      </c>
      <c r="E292" s="13" t="s">
        <v>176</v>
      </c>
      <c r="F292" s="15">
        <v>500</v>
      </c>
      <c r="G292" s="16" t="s">
        <v>292</v>
      </c>
    </row>
    <row r="293" spans="1:7" x14ac:dyDescent="0.25">
      <c r="A293" t="str">
        <f>テーブル2[[#This Row],[団体名]]&amp;テーブル2[[#This Row],[活動NO]]</f>
        <v>上平沼田子ども会1</v>
      </c>
      <c r="B293" s="8">
        <v>36</v>
      </c>
      <c r="C293" s="8" t="s">
        <v>352</v>
      </c>
      <c r="D293" s="17">
        <v>1</v>
      </c>
      <c r="E293" s="8" t="s">
        <v>230</v>
      </c>
      <c r="F293" s="10">
        <v>4500</v>
      </c>
      <c r="G293" s="11"/>
    </row>
    <row r="294" spans="1:7" x14ac:dyDescent="0.25">
      <c r="A294" t="str">
        <f>テーブル2[[#This Row],[団体名]]&amp;テーブル2[[#This Row],[活動NO]]</f>
        <v>上平沼田子ども会2</v>
      </c>
      <c r="B294" s="13">
        <v>36</v>
      </c>
      <c r="C294" s="13" t="s">
        <v>352</v>
      </c>
      <c r="D294" s="18">
        <v>2</v>
      </c>
      <c r="E294" s="13" t="s">
        <v>215</v>
      </c>
      <c r="F294" s="15">
        <v>10000</v>
      </c>
      <c r="G294" s="16"/>
    </row>
    <row r="295" spans="1:7" x14ac:dyDescent="0.25">
      <c r="A295" t="str">
        <f>テーブル2[[#This Row],[団体名]]&amp;テーブル2[[#This Row],[活動NO]]</f>
        <v>上平沼田子ども会3</v>
      </c>
      <c r="B295" s="8">
        <v>36</v>
      </c>
      <c r="C295" s="8" t="s">
        <v>352</v>
      </c>
      <c r="D295" s="17">
        <v>3</v>
      </c>
      <c r="E295" s="8" t="s">
        <v>186</v>
      </c>
      <c r="F295" s="10">
        <v>10000</v>
      </c>
      <c r="G295" s="11"/>
    </row>
    <row r="296" spans="1:7" x14ac:dyDescent="0.25">
      <c r="A296" t="str">
        <f>テーブル2[[#This Row],[団体名]]&amp;テーブル2[[#This Row],[活動NO]]</f>
        <v>上平沼田子ども会4</v>
      </c>
      <c r="B296" s="13">
        <v>36</v>
      </c>
      <c r="C296" s="13" t="s">
        <v>352</v>
      </c>
      <c r="D296" s="18">
        <v>4</v>
      </c>
      <c r="E296" s="13" t="s">
        <v>200</v>
      </c>
      <c r="F296" s="15">
        <v>20000</v>
      </c>
      <c r="G296" s="16"/>
    </row>
    <row r="297" spans="1:7" x14ac:dyDescent="0.25">
      <c r="A297" t="str">
        <f>テーブル2[[#This Row],[団体名]]&amp;テーブル2[[#This Row],[活動NO]]</f>
        <v>上平沼田子ども会5</v>
      </c>
      <c r="B297" s="8">
        <v>36</v>
      </c>
      <c r="C297" s="8" t="s">
        <v>352</v>
      </c>
      <c r="D297" s="17">
        <v>5</v>
      </c>
      <c r="E297" s="8" t="s">
        <v>188</v>
      </c>
      <c r="F297" s="10">
        <v>5000</v>
      </c>
      <c r="G297" s="11"/>
    </row>
    <row r="298" spans="1:7" x14ac:dyDescent="0.25">
      <c r="A298" t="str">
        <f>テーブル2[[#This Row],[団体名]]&amp;テーブル2[[#This Row],[活動NO]]</f>
        <v>上平沼田子ども会6</v>
      </c>
      <c r="B298" s="13">
        <v>36</v>
      </c>
      <c r="C298" s="13" t="s">
        <v>352</v>
      </c>
      <c r="D298" s="18">
        <v>6</v>
      </c>
      <c r="E298" s="13" t="s">
        <v>191</v>
      </c>
      <c r="F298" s="15">
        <v>5000</v>
      </c>
      <c r="G298" s="16"/>
    </row>
    <row r="299" spans="1:7" x14ac:dyDescent="0.25">
      <c r="A299" t="str">
        <f>テーブル2[[#This Row],[団体名]]&amp;テーブル2[[#This Row],[活動NO]]</f>
        <v>上平沼田子ども会99</v>
      </c>
      <c r="B299" s="8">
        <v>36</v>
      </c>
      <c r="C299" s="8" t="s">
        <v>352</v>
      </c>
      <c r="D299" s="17">
        <v>99</v>
      </c>
      <c r="E299" s="8" t="s">
        <v>182</v>
      </c>
      <c r="F299" s="10">
        <v>0</v>
      </c>
      <c r="G299" s="11"/>
    </row>
    <row r="300" spans="1:7" x14ac:dyDescent="0.25">
      <c r="A300" t="str">
        <f>テーブル2[[#This Row],[団体名]]&amp;テーブル2[[#This Row],[活動NO]]</f>
        <v>西渋田子ども会00</v>
      </c>
      <c r="B300" s="13">
        <v>37</v>
      </c>
      <c r="C300" s="13" t="s">
        <v>353</v>
      </c>
      <c r="D300" s="14" t="s">
        <v>172</v>
      </c>
      <c r="E300" s="13" t="s">
        <v>173</v>
      </c>
      <c r="F300" s="15">
        <v>0</v>
      </c>
      <c r="G300" s="16"/>
    </row>
    <row r="301" spans="1:7" x14ac:dyDescent="0.25">
      <c r="A301" t="str">
        <f>テーブル2[[#This Row],[団体名]]&amp;テーブル2[[#This Row],[活動NO]]</f>
        <v>西渋田子ども会01</v>
      </c>
      <c r="B301" s="8">
        <v>37</v>
      </c>
      <c r="C301" s="8" t="s">
        <v>353</v>
      </c>
      <c r="D301" s="9" t="s">
        <v>175</v>
      </c>
      <c r="E301" s="8" t="s">
        <v>176</v>
      </c>
      <c r="F301" s="10">
        <v>0</v>
      </c>
      <c r="G301" s="11"/>
    </row>
    <row r="302" spans="1:7" x14ac:dyDescent="0.25">
      <c r="A302" t="str">
        <f>テーブル2[[#This Row],[団体名]]&amp;テーブル2[[#This Row],[活動NO]]</f>
        <v>西渋田子ども会1</v>
      </c>
      <c r="B302" s="13">
        <v>37</v>
      </c>
      <c r="C302" s="13" t="s">
        <v>353</v>
      </c>
      <c r="D302" s="18">
        <v>1</v>
      </c>
      <c r="E302" s="13" t="s">
        <v>204</v>
      </c>
      <c r="F302" s="15">
        <v>70000</v>
      </c>
      <c r="G302" s="16" t="s">
        <v>293</v>
      </c>
    </row>
    <row r="303" spans="1:7" x14ac:dyDescent="0.25">
      <c r="A303" t="str">
        <f>テーブル2[[#This Row],[団体名]]&amp;テーブル2[[#This Row],[活動NO]]</f>
        <v>西渋田子ども会2</v>
      </c>
      <c r="B303" s="8">
        <v>37</v>
      </c>
      <c r="C303" s="8" t="s">
        <v>353</v>
      </c>
      <c r="D303" s="17">
        <v>2</v>
      </c>
      <c r="E303" s="8" t="s">
        <v>215</v>
      </c>
      <c r="F303" s="10">
        <v>90000</v>
      </c>
      <c r="G303" s="11"/>
    </row>
    <row r="304" spans="1:7" x14ac:dyDescent="0.25">
      <c r="A304" t="str">
        <f>テーブル2[[#This Row],[団体名]]&amp;テーブル2[[#This Row],[活動NO]]</f>
        <v>西渋田子ども会3</v>
      </c>
      <c r="B304" s="13">
        <v>37</v>
      </c>
      <c r="C304" s="13" t="s">
        <v>353</v>
      </c>
      <c r="D304" s="18">
        <v>3</v>
      </c>
      <c r="E304" s="13" t="s">
        <v>230</v>
      </c>
      <c r="F304" s="15">
        <v>15000</v>
      </c>
      <c r="G304" s="16"/>
    </row>
    <row r="305" spans="1:9" x14ac:dyDescent="0.25">
      <c r="A305" t="str">
        <f>テーブル2[[#This Row],[団体名]]&amp;テーブル2[[#This Row],[活動NO]]</f>
        <v>西渋田子ども会4</v>
      </c>
      <c r="B305" s="8">
        <v>37</v>
      </c>
      <c r="C305" s="8" t="s">
        <v>353</v>
      </c>
      <c r="D305" s="17">
        <v>4</v>
      </c>
      <c r="E305" s="8" t="s">
        <v>294</v>
      </c>
      <c r="F305" s="10">
        <v>20000</v>
      </c>
      <c r="G305" s="11"/>
    </row>
    <row r="306" spans="1:9" x14ac:dyDescent="0.25">
      <c r="A306" t="str">
        <f>テーブル2[[#This Row],[団体名]]&amp;テーブル2[[#This Row],[活動NO]]</f>
        <v>西渋田子ども会5</v>
      </c>
      <c r="B306" s="13">
        <v>37</v>
      </c>
      <c r="C306" s="13" t="s">
        <v>353</v>
      </c>
      <c r="D306" s="18">
        <v>5</v>
      </c>
      <c r="E306" s="13" t="s">
        <v>188</v>
      </c>
      <c r="F306" s="15">
        <v>60000</v>
      </c>
      <c r="G306" s="16"/>
    </row>
    <row r="307" spans="1:9" x14ac:dyDescent="0.25">
      <c r="A307" t="str">
        <f>テーブル2[[#This Row],[団体名]]&amp;テーブル2[[#This Row],[活動NO]]</f>
        <v>西渋田子ども会6</v>
      </c>
      <c r="B307" s="8">
        <v>37</v>
      </c>
      <c r="C307" s="8" t="s">
        <v>353</v>
      </c>
      <c r="D307" s="17">
        <v>6</v>
      </c>
      <c r="E307" s="8" t="s">
        <v>191</v>
      </c>
      <c r="F307" s="10">
        <v>50000</v>
      </c>
      <c r="G307" s="11"/>
    </row>
    <row r="308" spans="1:9" x14ac:dyDescent="0.25">
      <c r="A308" t="str">
        <f>テーブル2[[#This Row],[団体名]]&amp;テーブル2[[#This Row],[活動NO]]</f>
        <v>西渋田子ども会99</v>
      </c>
      <c r="B308" s="19">
        <v>37</v>
      </c>
      <c r="C308" s="19" t="s">
        <v>353</v>
      </c>
      <c r="D308" s="20">
        <v>99</v>
      </c>
      <c r="E308" s="19" t="s">
        <v>182</v>
      </c>
      <c r="F308" s="21">
        <v>8000</v>
      </c>
      <c r="G308" s="22"/>
    </row>
    <row r="309" spans="1:9" x14ac:dyDescent="0.4">
      <c r="B309" s="23"/>
      <c r="C309" s="23"/>
      <c r="D309" s="23"/>
      <c r="E309" s="23"/>
      <c r="F309" s="23"/>
      <c r="G309" s="23"/>
      <c r="H309" s="23"/>
      <c r="I309" s="23"/>
    </row>
    <row r="310" spans="1:9" x14ac:dyDescent="0.4">
      <c r="B310" s="23"/>
      <c r="C310" s="23"/>
      <c r="D310" s="23"/>
      <c r="E310" s="23"/>
      <c r="F310" s="23"/>
      <c r="G310" s="23"/>
      <c r="H310" s="23"/>
      <c r="I310" s="23"/>
    </row>
    <row r="311" spans="1:9" x14ac:dyDescent="0.4">
      <c r="B311" s="23"/>
      <c r="C311" s="23"/>
      <c r="D311" s="23"/>
      <c r="E311" s="23"/>
      <c r="F311" s="23"/>
      <c r="G311" s="23"/>
      <c r="H311" s="23"/>
      <c r="I311" s="23"/>
    </row>
    <row r="312" spans="1:9" x14ac:dyDescent="0.4">
      <c r="B312" s="23"/>
      <c r="C312" s="23"/>
      <c r="D312" s="23"/>
      <c r="E312" s="23"/>
      <c r="F312" s="23"/>
      <c r="G312" s="23"/>
      <c r="H312" s="23"/>
      <c r="I312" s="23"/>
    </row>
    <row r="313" spans="1:9" x14ac:dyDescent="0.4">
      <c r="B313" s="23"/>
      <c r="C313" s="23"/>
      <c r="D313" s="23"/>
      <c r="E313" s="23"/>
      <c r="F313" s="23"/>
      <c r="G313" s="23"/>
      <c r="H313" s="23"/>
      <c r="I313" s="23"/>
    </row>
    <row r="314" spans="1:9" x14ac:dyDescent="0.4">
      <c r="B314" s="23"/>
      <c r="C314" s="23"/>
      <c r="D314" s="23"/>
      <c r="E314" s="23"/>
      <c r="F314" s="23"/>
      <c r="G314" s="23"/>
      <c r="H314" s="23"/>
      <c r="I314" s="23"/>
    </row>
  </sheetData>
  <phoneticPr fontId="2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CC10-F28B-4AC4-B48A-88E93A6F4712}">
  <sheetPr>
    <tabColor rgb="FFFF0000"/>
  </sheetPr>
  <dimension ref="A1:AY17"/>
  <sheetViews>
    <sheetView topLeftCell="A4" workbookViewId="0">
      <selection activeCell="C10" sqref="C10"/>
    </sheetView>
  </sheetViews>
  <sheetFormatPr defaultColWidth="3.125" defaultRowHeight="18.75" customHeight="1" x14ac:dyDescent="0.15"/>
  <cols>
    <col min="1" max="16384" width="3.125" style="32"/>
  </cols>
  <sheetData>
    <row r="1" spans="1:51" ht="18.75" customHeight="1" x14ac:dyDescent="0.15">
      <c r="A1" s="101" t="s">
        <v>301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</row>
    <row r="2" spans="1:51" ht="18.7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</row>
    <row r="3" spans="1:51" ht="11.25" customHeight="1" x14ac:dyDescent="0.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</row>
    <row r="4" spans="1:51" ht="18.75" customHeight="1" x14ac:dyDescent="0.3">
      <c r="B4" s="34" t="s">
        <v>302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6"/>
      <c r="P4" s="36"/>
    </row>
    <row r="5" spans="1:51" ht="18.75" customHeight="1" thickBot="1" x14ac:dyDescent="0.3">
      <c r="B5" s="37"/>
      <c r="C5" s="38" t="s">
        <v>303</v>
      </c>
      <c r="D5" s="36"/>
      <c r="E5" s="36"/>
      <c r="F5" s="36"/>
      <c r="G5" s="36"/>
      <c r="H5" s="39"/>
      <c r="I5" s="39"/>
      <c r="J5" s="39"/>
      <c r="K5" s="40"/>
      <c r="L5" s="40"/>
      <c r="M5" s="36"/>
      <c r="N5" s="36"/>
      <c r="O5" s="36"/>
      <c r="P5" s="36"/>
    </row>
    <row r="6" spans="1:51" ht="18.75" customHeight="1" thickBot="1" x14ac:dyDescent="0.3">
      <c r="B6" s="37"/>
      <c r="C6" s="102" t="s">
        <v>304</v>
      </c>
      <c r="D6" s="103"/>
      <c r="E6" s="103"/>
      <c r="F6" s="104"/>
      <c r="G6" s="41"/>
      <c r="H6" s="105" t="s">
        <v>304</v>
      </c>
      <c r="I6" s="106"/>
      <c r="J6" s="107" t="s">
        <v>2</v>
      </c>
      <c r="K6" s="108"/>
      <c r="L6" s="108"/>
      <c r="M6" s="108"/>
      <c r="N6" s="108"/>
      <c r="O6" s="108"/>
      <c r="P6" s="109"/>
      <c r="Q6" s="105" t="s">
        <v>304</v>
      </c>
      <c r="R6" s="106"/>
      <c r="S6" s="107" t="s">
        <v>305</v>
      </c>
      <c r="T6" s="108"/>
      <c r="U6" s="108"/>
      <c r="V6" s="108"/>
      <c r="W6" s="108"/>
      <c r="X6" s="108"/>
      <c r="Y6" s="109"/>
      <c r="Z6" s="105" t="s">
        <v>304</v>
      </c>
      <c r="AA6" s="106"/>
      <c r="AB6" s="107" t="s">
        <v>305</v>
      </c>
      <c r="AC6" s="108"/>
      <c r="AD6" s="108"/>
      <c r="AE6" s="108"/>
      <c r="AF6" s="108"/>
      <c r="AG6" s="108"/>
      <c r="AH6" s="109"/>
      <c r="AI6" s="105" t="s">
        <v>304</v>
      </c>
      <c r="AJ6" s="106"/>
      <c r="AK6" s="105" t="s">
        <v>305</v>
      </c>
      <c r="AL6" s="108"/>
      <c r="AM6" s="108"/>
      <c r="AN6" s="108"/>
      <c r="AO6" s="108"/>
      <c r="AP6" s="108"/>
      <c r="AQ6" s="106"/>
    </row>
    <row r="7" spans="1:51" ht="18.75" customHeight="1" x14ac:dyDescent="0.3">
      <c r="B7" s="37"/>
      <c r="C7" s="110">
        <v>1</v>
      </c>
      <c r="D7" s="111"/>
      <c r="E7" s="111"/>
      <c r="F7" s="112"/>
      <c r="G7" s="42"/>
      <c r="H7" s="119">
        <v>1</v>
      </c>
      <c r="I7" s="120"/>
      <c r="J7" s="121" t="s">
        <v>10</v>
      </c>
      <c r="K7" s="121"/>
      <c r="L7" s="121"/>
      <c r="M7" s="121"/>
      <c r="N7" s="121"/>
      <c r="O7" s="121"/>
      <c r="P7" s="121"/>
      <c r="Q7" s="119">
        <v>11</v>
      </c>
      <c r="R7" s="120"/>
      <c r="S7" s="121" t="s">
        <v>58</v>
      </c>
      <c r="T7" s="121"/>
      <c r="U7" s="121"/>
      <c r="V7" s="121"/>
      <c r="W7" s="121"/>
      <c r="X7" s="121"/>
      <c r="Y7" s="121"/>
      <c r="Z7" s="119">
        <v>21</v>
      </c>
      <c r="AA7" s="120"/>
      <c r="AB7" s="121" t="s">
        <v>97</v>
      </c>
      <c r="AC7" s="121"/>
      <c r="AD7" s="121"/>
      <c r="AE7" s="121"/>
      <c r="AF7" s="121"/>
      <c r="AG7" s="121"/>
      <c r="AH7" s="121"/>
      <c r="AI7" s="119">
        <v>31</v>
      </c>
      <c r="AJ7" s="120"/>
      <c r="AK7" s="121" t="s">
        <v>140</v>
      </c>
      <c r="AL7" s="121"/>
      <c r="AM7" s="121"/>
      <c r="AN7" s="121"/>
      <c r="AO7" s="121"/>
      <c r="AP7" s="121"/>
      <c r="AQ7" s="125"/>
    </row>
    <row r="8" spans="1:51" ht="18.75" customHeight="1" x14ac:dyDescent="0.3">
      <c r="B8" s="37"/>
      <c r="C8" s="113"/>
      <c r="D8" s="114"/>
      <c r="E8" s="114"/>
      <c r="F8" s="115"/>
      <c r="G8" s="42"/>
      <c r="H8" s="122">
        <v>2</v>
      </c>
      <c r="I8" s="123"/>
      <c r="J8" s="124" t="s">
        <v>18</v>
      </c>
      <c r="K8" s="124"/>
      <c r="L8" s="124"/>
      <c r="M8" s="124"/>
      <c r="N8" s="124"/>
      <c r="O8" s="124"/>
      <c r="P8" s="124"/>
      <c r="Q8" s="122">
        <v>12</v>
      </c>
      <c r="R8" s="123"/>
      <c r="S8" s="124" t="s">
        <v>63</v>
      </c>
      <c r="T8" s="124"/>
      <c r="U8" s="124"/>
      <c r="V8" s="124"/>
      <c r="W8" s="124"/>
      <c r="X8" s="124"/>
      <c r="Y8" s="124"/>
      <c r="Z8" s="122">
        <v>22</v>
      </c>
      <c r="AA8" s="123"/>
      <c r="AB8" s="124" t="s">
        <v>102</v>
      </c>
      <c r="AC8" s="124"/>
      <c r="AD8" s="124"/>
      <c r="AE8" s="124"/>
      <c r="AF8" s="124"/>
      <c r="AG8" s="124"/>
      <c r="AH8" s="124"/>
      <c r="AI8" s="122">
        <v>32</v>
      </c>
      <c r="AJ8" s="123"/>
      <c r="AK8" s="124" t="s">
        <v>144</v>
      </c>
      <c r="AL8" s="124"/>
      <c r="AM8" s="124"/>
      <c r="AN8" s="124"/>
      <c r="AO8" s="124"/>
      <c r="AP8" s="124"/>
      <c r="AQ8" s="126"/>
    </row>
    <row r="9" spans="1:51" ht="18.75" customHeight="1" thickBot="1" x14ac:dyDescent="0.35">
      <c r="B9" s="37"/>
      <c r="C9" s="116"/>
      <c r="D9" s="117"/>
      <c r="E9" s="117"/>
      <c r="F9" s="118"/>
      <c r="G9" s="42"/>
      <c r="H9" s="122">
        <v>3</v>
      </c>
      <c r="I9" s="123"/>
      <c r="J9" s="124" t="s">
        <v>22</v>
      </c>
      <c r="K9" s="124"/>
      <c r="L9" s="124"/>
      <c r="M9" s="124"/>
      <c r="N9" s="124"/>
      <c r="O9" s="124"/>
      <c r="P9" s="124"/>
      <c r="Q9" s="122">
        <v>13</v>
      </c>
      <c r="R9" s="123"/>
      <c r="S9" s="124" t="s">
        <v>67</v>
      </c>
      <c r="T9" s="124"/>
      <c r="U9" s="124"/>
      <c r="V9" s="124"/>
      <c r="W9" s="124"/>
      <c r="X9" s="124"/>
      <c r="Y9" s="124"/>
      <c r="Z9" s="122">
        <v>23</v>
      </c>
      <c r="AA9" s="123"/>
      <c r="AB9" s="124" t="s">
        <v>107</v>
      </c>
      <c r="AC9" s="124"/>
      <c r="AD9" s="124"/>
      <c r="AE9" s="124"/>
      <c r="AF9" s="124"/>
      <c r="AG9" s="124"/>
      <c r="AH9" s="124"/>
      <c r="AI9" s="122">
        <v>33</v>
      </c>
      <c r="AJ9" s="123"/>
      <c r="AK9" s="124" t="s">
        <v>148</v>
      </c>
      <c r="AL9" s="124"/>
      <c r="AM9" s="124"/>
      <c r="AN9" s="124"/>
      <c r="AO9" s="124"/>
      <c r="AP9" s="124"/>
      <c r="AQ9" s="126"/>
    </row>
    <row r="10" spans="1:51" ht="18.75" customHeight="1" x14ac:dyDescent="0.3">
      <c r="B10" s="37"/>
      <c r="C10" s="37"/>
      <c r="D10" s="37"/>
      <c r="E10" s="37"/>
      <c r="F10" s="37"/>
      <c r="G10" s="37"/>
      <c r="H10" s="122">
        <v>4</v>
      </c>
      <c r="I10" s="123"/>
      <c r="J10" s="124" t="s">
        <v>27</v>
      </c>
      <c r="K10" s="124"/>
      <c r="L10" s="124"/>
      <c r="M10" s="124"/>
      <c r="N10" s="124"/>
      <c r="O10" s="124"/>
      <c r="P10" s="124"/>
      <c r="Q10" s="122">
        <v>14</v>
      </c>
      <c r="R10" s="123"/>
      <c r="S10" s="124" t="s">
        <v>72</v>
      </c>
      <c r="T10" s="124"/>
      <c r="U10" s="124"/>
      <c r="V10" s="124"/>
      <c r="W10" s="124"/>
      <c r="X10" s="124"/>
      <c r="Y10" s="124"/>
      <c r="Z10" s="122">
        <v>24</v>
      </c>
      <c r="AA10" s="123"/>
      <c r="AB10" s="124" t="s">
        <v>111</v>
      </c>
      <c r="AC10" s="124"/>
      <c r="AD10" s="124"/>
      <c r="AE10" s="124"/>
      <c r="AF10" s="124"/>
      <c r="AG10" s="124"/>
      <c r="AH10" s="124"/>
      <c r="AI10" s="122">
        <v>34</v>
      </c>
      <c r="AJ10" s="123"/>
      <c r="AK10" s="124" t="s">
        <v>152</v>
      </c>
      <c r="AL10" s="124"/>
      <c r="AM10" s="124"/>
      <c r="AN10" s="124"/>
      <c r="AO10" s="124"/>
      <c r="AP10" s="124"/>
      <c r="AQ10" s="126"/>
    </row>
    <row r="11" spans="1:51" ht="18.75" customHeight="1" x14ac:dyDescent="0.3">
      <c r="B11" s="37"/>
      <c r="C11" s="37"/>
      <c r="D11" s="37"/>
      <c r="E11" s="37"/>
      <c r="F11" s="37"/>
      <c r="G11" s="37"/>
      <c r="H11" s="122">
        <v>5</v>
      </c>
      <c r="I11" s="123"/>
      <c r="J11" s="124" t="s">
        <v>30</v>
      </c>
      <c r="K11" s="124"/>
      <c r="L11" s="124"/>
      <c r="M11" s="124"/>
      <c r="N11" s="124"/>
      <c r="O11" s="124"/>
      <c r="P11" s="124"/>
      <c r="Q11" s="122">
        <v>15</v>
      </c>
      <c r="R11" s="123"/>
      <c r="S11" s="124" t="s">
        <v>76</v>
      </c>
      <c r="T11" s="124"/>
      <c r="U11" s="124"/>
      <c r="V11" s="124"/>
      <c r="W11" s="124"/>
      <c r="X11" s="124"/>
      <c r="Y11" s="124"/>
      <c r="Z11" s="122">
        <v>25</v>
      </c>
      <c r="AA11" s="123"/>
      <c r="AB11" s="124" t="s">
        <v>115</v>
      </c>
      <c r="AC11" s="124"/>
      <c r="AD11" s="124"/>
      <c r="AE11" s="124"/>
      <c r="AF11" s="124"/>
      <c r="AG11" s="124"/>
      <c r="AH11" s="124"/>
      <c r="AI11" s="122">
        <v>35</v>
      </c>
      <c r="AJ11" s="123"/>
      <c r="AK11" s="124" t="s">
        <v>156</v>
      </c>
      <c r="AL11" s="124"/>
      <c r="AM11" s="124"/>
      <c r="AN11" s="124"/>
      <c r="AO11" s="124"/>
      <c r="AP11" s="124"/>
      <c r="AQ11" s="126"/>
    </row>
    <row r="12" spans="1:51" ht="18.75" customHeight="1" x14ac:dyDescent="0.3">
      <c r="B12" s="37"/>
      <c r="C12" s="37"/>
      <c r="D12" s="37"/>
      <c r="E12" s="43"/>
      <c r="F12" s="37"/>
      <c r="G12" s="37"/>
      <c r="H12" s="122">
        <v>6</v>
      </c>
      <c r="I12" s="123"/>
      <c r="J12" s="124" t="s">
        <v>36</v>
      </c>
      <c r="K12" s="124"/>
      <c r="L12" s="124"/>
      <c r="M12" s="124"/>
      <c r="N12" s="124"/>
      <c r="O12" s="124"/>
      <c r="P12" s="124"/>
      <c r="Q12" s="122">
        <v>16</v>
      </c>
      <c r="R12" s="123"/>
      <c r="S12" s="124" t="s">
        <v>77</v>
      </c>
      <c r="T12" s="124"/>
      <c r="U12" s="124"/>
      <c r="V12" s="124"/>
      <c r="W12" s="124"/>
      <c r="X12" s="124"/>
      <c r="Y12" s="124"/>
      <c r="Z12" s="122">
        <v>26</v>
      </c>
      <c r="AA12" s="123"/>
      <c r="AB12" s="124" t="s">
        <v>119</v>
      </c>
      <c r="AC12" s="124"/>
      <c r="AD12" s="124"/>
      <c r="AE12" s="124"/>
      <c r="AF12" s="124"/>
      <c r="AG12" s="124"/>
      <c r="AH12" s="124"/>
      <c r="AI12" s="122">
        <v>36</v>
      </c>
      <c r="AJ12" s="123"/>
      <c r="AK12" s="124" t="s">
        <v>161</v>
      </c>
      <c r="AL12" s="124"/>
      <c r="AM12" s="124"/>
      <c r="AN12" s="124"/>
      <c r="AO12" s="124"/>
      <c r="AP12" s="124"/>
      <c r="AQ12" s="126"/>
    </row>
    <row r="13" spans="1:51" ht="18.75" customHeight="1" x14ac:dyDescent="0.3">
      <c r="B13" s="37"/>
      <c r="C13" s="37"/>
      <c r="D13" s="37"/>
      <c r="E13" s="37"/>
      <c r="F13" s="37"/>
      <c r="G13" s="37"/>
      <c r="H13" s="122">
        <v>7</v>
      </c>
      <c r="I13" s="123"/>
      <c r="J13" s="124" t="s">
        <v>42</v>
      </c>
      <c r="K13" s="124"/>
      <c r="L13" s="124"/>
      <c r="M13" s="124"/>
      <c r="N13" s="124"/>
      <c r="O13" s="124"/>
      <c r="P13" s="124"/>
      <c r="Q13" s="122">
        <v>17</v>
      </c>
      <c r="R13" s="123"/>
      <c r="S13" s="124" t="s">
        <v>81</v>
      </c>
      <c r="T13" s="124"/>
      <c r="U13" s="124"/>
      <c r="V13" s="124"/>
      <c r="W13" s="124"/>
      <c r="X13" s="124"/>
      <c r="Y13" s="124"/>
      <c r="Z13" s="122">
        <v>27</v>
      </c>
      <c r="AA13" s="123"/>
      <c r="AB13" s="124" t="s">
        <v>123</v>
      </c>
      <c r="AC13" s="124"/>
      <c r="AD13" s="124"/>
      <c r="AE13" s="124"/>
      <c r="AF13" s="124"/>
      <c r="AG13" s="124"/>
      <c r="AH13" s="124"/>
      <c r="AI13" s="122">
        <v>37</v>
      </c>
      <c r="AJ13" s="123"/>
      <c r="AK13" s="124" t="s">
        <v>162</v>
      </c>
      <c r="AL13" s="124"/>
      <c r="AM13" s="124"/>
      <c r="AN13" s="124"/>
      <c r="AO13" s="124"/>
      <c r="AP13" s="124"/>
      <c r="AQ13" s="126"/>
    </row>
    <row r="14" spans="1:51" ht="18.75" customHeight="1" x14ac:dyDescent="0.3">
      <c r="B14" s="36"/>
      <c r="C14" s="37"/>
      <c r="D14" s="37"/>
      <c r="E14" s="37"/>
      <c r="F14" s="37"/>
      <c r="G14" s="37"/>
      <c r="H14" s="122">
        <v>8</v>
      </c>
      <c r="I14" s="123"/>
      <c r="J14" s="124" t="s">
        <v>46</v>
      </c>
      <c r="K14" s="124"/>
      <c r="L14" s="124"/>
      <c r="M14" s="124"/>
      <c r="N14" s="124"/>
      <c r="O14" s="124"/>
      <c r="P14" s="124"/>
      <c r="Q14" s="122">
        <v>18</v>
      </c>
      <c r="R14" s="123"/>
      <c r="S14" s="124" t="s">
        <v>85</v>
      </c>
      <c r="T14" s="124"/>
      <c r="U14" s="124"/>
      <c r="V14" s="124"/>
      <c r="W14" s="124"/>
      <c r="X14" s="124"/>
      <c r="Y14" s="124"/>
      <c r="Z14" s="122">
        <v>28</v>
      </c>
      <c r="AA14" s="123"/>
      <c r="AB14" s="124" t="s">
        <v>127</v>
      </c>
      <c r="AC14" s="124"/>
      <c r="AD14" s="124"/>
      <c r="AE14" s="124"/>
      <c r="AF14" s="124"/>
      <c r="AG14" s="124"/>
      <c r="AH14" s="124"/>
      <c r="AI14" s="127"/>
      <c r="AJ14" s="128"/>
      <c r="AK14" s="129"/>
      <c r="AL14" s="129"/>
      <c r="AM14" s="129"/>
      <c r="AN14" s="129"/>
      <c r="AO14" s="129"/>
      <c r="AP14" s="129"/>
      <c r="AQ14" s="130"/>
    </row>
    <row r="15" spans="1:51" ht="18.75" customHeight="1" x14ac:dyDescent="0.3">
      <c r="C15" s="37"/>
      <c r="D15" s="37"/>
      <c r="E15" s="37"/>
      <c r="F15" s="37"/>
      <c r="G15" s="37"/>
      <c r="H15" s="122">
        <v>9</v>
      </c>
      <c r="I15" s="123"/>
      <c r="J15" s="124" t="s">
        <v>50</v>
      </c>
      <c r="K15" s="124"/>
      <c r="L15" s="124"/>
      <c r="M15" s="124"/>
      <c r="N15" s="124"/>
      <c r="O15" s="124"/>
      <c r="P15" s="124"/>
      <c r="Q15" s="122">
        <v>19</v>
      </c>
      <c r="R15" s="123"/>
      <c r="S15" s="124" t="s">
        <v>90</v>
      </c>
      <c r="T15" s="124"/>
      <c r="U15" s="124"/>
      <c r="V15" s="124"/>
      <c r="W15" s="124"/>
      <c r="X15" s="124"/>
      <c r="Y15" s="124"/>
      <c r="Z15" s="122">
        <v>29</v>
      </c>
      <c r="AA15" s="123"/>
      <c r="AB15" s="124" t="s">
        <v>132</v>
      </c>
      <c r="AC15" s="124"/>
      <c r="AD15" s="124"/>
      <c r="AE15" s="124"/>
      <c r="AF15" s="124"/>
      <c r="AG15" s="124"/>
      <c r="AH15" s="124"/>
      <c r="AI15" s="127"/>
      <c r="AJ15" s="128"/>
      <c r="AK15" s="129"/>
      <c r="AL15" s="129"/>
      <c r="AM15" s="129"/>
      <c r="AN15" s="129"/>
      <c r="AO15" s="129"/>
      <c r="AP15" s="129"/>
      <c r="AQ15" s="130"/>
    </row>
    <row r="16" spans="1:51" ht="18.75" customHeight="1" thickBot="1" x14ac:dyDescent="0.35">
      <c r="C16" s="37"/>
      <c r="D16" s="37"/>
      <c r="E16" s="37"/>
      <c r="F16" s="37"/>
      <c r="G16" s="37"/>
      <c r="H16" s="135">
        <v>10</v>
      </c>
      <c r="I16" s="136"/>
      <c r="J16" s="137" t="s">
        <v>54</v>
      </c>
      <c r="K16" s="137"/>
      <c r="L16" s="137"/>
      <c r="M16" s="137"/>
      <c r="N16" s="137"/>
      <c r="O16" s="137"/>
      <c r="P16" s="137"/>
      <c r="Q16" s="135">
        <v>20</v>
      </c>
      <c r="R16" s="136"/>
      <c r="S16" s="137" t="s">
        <v>92</v>
      </c>
      <c r="T16" s="137"/>
      <c r="U16" s="137"/>
      <c r="V16" s="137"/>
      <c r="W16" s="137"/>
      <c r="X16" s="137"/>
      <c r="Y16" s="137"/>
      <c r="Z16" s="135">
        <v>30</v>
      </c>
      <c r="AA16" s="136"/>
      <c r="AB16" s="137" t="s">
        <v>136</v>
      </c>
      <c r="AC16" s="137"/>
      <c r="AD16" s="137"/>
      <c r="AE16" s="137"/>
      <c r="AF16" s="137"/>
      <c r="AG16" s="137"/>
      <c r="AH16" s="137"/>
      <c r="AI16" s="131"/>
      <c r="AJ16" s="132"/>
      <c r="AK16" s="133"/>
      <c r="AL16" s="133"/>
      <c r="AM16" s="133"/>
      <c r="AN16" s="133"/>
      <c r="AO16" s="133"/>
      <c r="AP16" s="133"/>
      <c r="AQ16" s="134"/>
    </row>
    <row r="17" spans="3:7" ht="18.75" customHeight="1" x14ac:dyDescent="0.25">
      <c r="C17" s="37"/>
      <c r="D17" s="37"/>
      <c r="E17" s="37"/>
      <c r="F17" s="37"/>
      <c r="G17" s="37"/>
    </row>
  </sheetData>
  <mergeCells count="91">
    <mergeCell ref="AI16:AJ16"/>
    <mergeCell ref="AK16:AQ16"/>
    <mergeCell ref="H16:I16"/>
    <mergeCell ref="J16:P16"/>
    <mergeCell ref="Q16:R16"/>
    <mergeCell ref="S16:Y16"/>
    <mergeCell ref="Z16:AA16"/>
    <mergeCell ref="AB16:AH16"/>
    <mergeCell ref="AI14:AJ14"/>
    <mergeCell ref="AK14:AQ14"/>
    <mergeCell ref="H15:I15"/>
    <mergeCell ref="J15:P15"/>
    <mergeCell ref="Q15:R15"/>
    <mergeCell ref="S15:Y15"/>
    <mergeCell ref="Z15:AA15"/>
    <mergeCell ref="AB15:AH15"/>
    <mergeCell ref="AI15:AJ15"/>
    <mergeCell ref="AK15:AQ15"/>
    <mergeCell ref="H14:I14"/>
    <mergeCell ref="J14:P14"/>
    <mergeCell ref="Q14:R14"/>
    <mergeCell ref="S14:Y14"/>
    <mergeCell ref="Z14:AA14"/>
    <mergeCell ref="AB14:AH14"/>
    <mergeCell ref="AI12:AJ12"/>
    <mergeCell ref="AK12:AQ12"/>
    <mergeCell ref="H13:I13"/>
    <mergeCell ref="J13:P13"/>
    <mergeCell ref="Q13:R13"/>
    <mergeCell ref="S13:Y13"/>
    <mergeCell ref="Z13:AA13"/>
    <mergeCell ref="AB13:AH13"/>
    <mergeCell ref="AI13:AJ13"/>
    <mergeCell ref="AK13:AQ13"/>
    <mergeCell ref="H12:I12"/>
    <mergeCell ref="J12:P12"/>
    <mergeCell ref="Q12:R12"/>
    <mergeCell ref="S12:Y12"/>
    <mergeCell ref="Z12:AA12"/>
    <mergeCell ref="AB12:AH12"/>
    <mergeCell ref="AB11:AH11"/>
    <mergeCell ref="AI11:AJ11"/>
    <mergeCell ref="AK11:AQ11"/>
    <mergeCell ref="H10:I10"/>
    <mergeCell ref="J10:P10"/>
    <mergeCell ref="Q10:R10"/>
    <mergeCell ref="S10:Y10"/>
    <mergeCell ref="Z10:AA10"/>
    <mergeCell ref="AB10:AH10"/>
    <mergeCell ref="H11:I11"/>
    <mergeCell ref="J11:P11"/>
    <mergeCell ref="Q11:R11"/>
    <mergeCell ref="S11:Y11"/>
    <mergeCell ref="Z11:AA11"/>
    <mergeCell ref="Z9:AA9"/>
    <mergeCell ref="AB9:AH9"/>
    <mergeCell ref="AI9:AJ9"/>
    <mergeCell ref="AK9:AQ9"/>
    <mergeCell ref="AI10:AJ10"/>
    <mergeCell ref="AK10:AQ10"/>
    <mergeCell ref="AB7:AH7"/>
    <mergeCell ref="AI7:AJ7"/>
    <mergeCell ref="AK7:AQ7"/>
    <mergeCell ref="H8:I8"/>
    <mergeCell ref="J8:P8"/>
    <mergeCell ref="Q8:R8"/>
    <mergeCell ref="S8:Y8"/>
    <mergeCell ref="Z8:AA8"/>
    <mergeCell ref="AB8:AH8"/>
    <mergeCell ref="AI8:AJ8"/>
    <mergeCell ref="Z7:AA7"/>
    <mergeCell ref="AK8:AQ8"/>
    <mergeCell ref="C7:F9"/>
    <mergeCell ref="H7:I7"/>
    <mergeCell ref="J7:P7"/>
    <mergeCell ref="Q7:R7"/>
    <mergeCell ref="S7:Y7"/>
    <mergeCell ref="H9:I9"/>
    <mergeCell ref="J9:P9"/>
    <mergeCell ref="Q9:R9"/>
    <mergeCell ref="S9:Y9"/>
    <mergeCell ref="A1:AY2"/>
    <mergeCell ref="C6:F6"/>
    <mergeCell ref="H6:I6"/>
    <mergeCell ref="J6:P6"/>
    <mergeCell ref="Q6:R6"/>
    <mergeCell ref="S6:Y6"/>
    <mergeCell ref="Z6:AA6"/>
    <mergeCell ref="AB6:AH6"/>
    <mergeCell ref="AI6:AJ6"/>
    <mergeCell ref="AK6:AQ6"/>
  </mergeCells>
  <phoneticPr fontId="2"/>
  <conditionalFormatting sqref="C7:F9">
    <cfRule type="containsBlanks" dxfId="0" priority="1">
      <formula>LEN(TRIM(C7))=0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EB73-E533-4059-94A1-CDEE086A16EA}">
  <sheetPr>
    <tabColor theme="0" tint="-0.14999847407452621"/>
    <pageSetUpPr fitToPage="1"/>
  </sheetPr>
  <dimension ref="A1:AC54"/>
  <sheetViews>
    <sheetView view="pageBreakPreview" zoomScale="85" zoomScaleNormal="100" zoomScaleSheetLayoutView="85" workbookViewId="0">
      <pane ySplit="1" topLeftCell="A2" activePane="bottomLeft" state="frozen"/>
      <selection activeCell="C10" sqref="C10"/>
      <selection pane="bottomLeft" activeCell="C10" sqref="C10"/>
    </sheetView>
  </sheetViews>
  <sheetFormatPr defaultRowHeight="15" x14ac:dyDescent="0.25"/>
  <cols>
    <col min="1" max="1" width="5.625" style="36" customWidth="1"/>
    <col min="2" max="3" width="10" style="36" customWidth="1"/>
    <col min="4" max="4" width="10.125" style="36" customWidth="1"/>
    <col min="5" max="5" width="21.75" style="36" customWidth="1"/>
    <col min="6" max="6" width="25.75" style="36" customWidth="1"/>
    <col min="7" max="7" width="32.125" style="36" customWidth="1"/>
    <col min="8" max="8" width="31.875" style="36" customWidth="1"/>
    <col min="9" max="9" width="14.625" style="36" customWidth="1"/>
    <col min="10" max="10" width="9.25" style="36" customWidth="1"/>
    <col min="11" max="11" width="3.375" style="36" customWidth="1"/>
    <col min="12" max="12" width="9.25" style="36" customWidth="1"/>
    <col min="13" max="14" width="3.375" style="36" customWidth="1"/>
    <col min="15" max="37" width="3.125" style="36" customWidth="1"/>
    <col min="38" max="16384" width="9" style="36"/>
  </cols>
  <sheetData>
    <row r="1" spans="1:29" ht="62.25" customHeight="1" x14ac:dyDescent="0.4">
      <c r="A1" s="140" t="str">
        <f>IFERROR(VLOOKUP(団体選択!$C$7,団体一覧!$A$3:$I$40,3,FALSE),"")&amp;"活動実績明細"</f>
        <v>笠田青少年育成協議会活動実績明細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O1" s="138"/>
      <c r="P1" s="138"/>
      <c r="Q1" s="138"/>
      <c r="R1" s="138"/>
      <c r="S1" s="138"/>
      <c r="T1" s="138"/>
      <c r="U1" s="138"/>
      <c r="V1" s="138"/>
      <c r="W1" s="138"/>
      <c r="X1" s="45"/>
      <c r="Y1" s="45"/>
      <c r="Z1" s="45"/>
    </row>
    <row r="2" spans="1:29" ht="18.75" customHeight="1" x14ac:dyDescent="0.4">
      <c r="A2" s="139"/>
      <c r="B2" s="139"/>
      <c r="D2" s="46"/>
      <c r="E2" s="46"/>
      <c r="F2" s="46"/>
      <c r="G2" s="44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18.75" customHeight="1" thickBot="1" x14ac:dyDescent="0.3">
      <c r="A3" s="49"/>
      <c r="B3" s="50"/>
      <c r="C3" s="50"/>
      <c r="D3" s="143" t="s">
        <v>307</v>
      </c>
      <c r="E3" s="143"/>
      <c r="F3" s="143"/>
      <c r="G3" s="51"/>
      <c r="H3" s="52"/>
      <c r="I3" s="52"/>
      <c r="J3" s="143" t="s">
        <v>497</v>
      </c>
      <c r="K3" s="143"/>
      <c r="L3" s="143"/>
      <c r="M3" s="143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29" ht="24" customHeight="1" x14ac:dyDescent="0.25">
      <c r="A4" s="53" t="s">
        <v>304</v>
      </c>
      <c r="B4" s="54" t="s">
        <v>308</v>
      </c>
      <c r="C4" s="55" t="s">
        <v>309</v>
      </c>
      <c r="D4" s="144" t="s">
        <v>310</v>
      </c>
      <c r="E4" s="145"/>
      <c r="F4" s="54" t="s">
        <v>311</v>
      </c>
      <c r="G4" s="54" t="s">
        <v>312</v>
      </c>
      <c r="H4" s="54" t="s">
        <v>313</v>
      </c>
      <c r="I4" s="56" t="s">
        <v>314</v>
      </c>
      <c r="J4" s="146" t="s">
        <v>315</v>
      </c>
      <c r="K4" s="147"/>
      <c r="L4" s="148" t="s">
        <v>316</v>
      </c>
      <c r="M4" s="149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</row>
    <row r="5" spans="1:29" ht="23.25" customHeight="1" x14ac:dyDescent="0.25">
      <c r="A5" s="57">
        <v>1</v>
      </c>
      <c r="B5" s="58"/>
      <c r="C5" s="58"/>
      <c r="D5" s="141"/>
      <c r="E5" s="142"/>
      <c r="F5" s="59"/>
      <c r="G5" s="68"/>
      <c r="H5" s="59"/>
      <c r="I5" s="64"/>
      <c r="J5" s="150"/>
      <c r="K5" s="151"/>
      <c r="L5" s="150"/>
      <c r="M5" s="15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spans="1:29" ht="23.25" customHeight="1" x14ac:dyDescent="0.25">
      <c r="A6" s="57">
        <v>2</v>
      </c>
      <c r="B6" s="58"/>
      <c r="C6" s="58"/>
      <c r="D6" s="141"/>
      <c r="E6" s="142"/>
      <c r="F6" s="59"/>
      <c r="G6" s="68"/>
      <c r="H6" s="59"/>
      <c r="I6" s="64"/>
      <c r="J6" s="150"/>
      <c r="K6" s="151"/>
      <c r="L6" s="150"/>
      <c r="M6" s="15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29" ht="23.25" customHeight="1" x14ac:dyDescent="0.25">
      <c r="A7" s="57">
        <v>3</v>
      </c>
      <c r="B7" s="58"/>
      <c r="C7" s="58"/>
      <c r="D7" s="141"/>
      <c r="E7" s="142"/>
      <c r="F7" s="59"/>
      <c r="G7" s="68"/>
      <c r="H7" s="59"/>
      <c r="I7" s="64"/>
      <c r="J7" s="150"/>
      <c r="K7" s="151"/>
      <c r="L7" s="150"/>
      <c r="M7" s="15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1:29" ht="23.25" customHeight="1" x14ac:dyDescent="0.25">
      <c r="A8" s="57">
        <v>4</v>
      </c>
      <c r="B8" s="59"/>
      <c r="C8" s="59"/>
      <c r="D8" s="141"/>
      <c r="E8" s="142"/>
      <c r="F8" s="59"/>
      <c r="G8" s="68"/>
      <c r="H8" s="59"/>
      <c r="I8" s="64"/>
      <c r="J8" s="150"/>
      <c r="K8" s="151"/>
      <c r="L8" s="150"/>
      <c r="M8" s="15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</row>
    <row r="9" spans="1:29" ht="23.25" customHeight="1" x14ac:dyDescent="0.25">
      <c r="A9" s="57">
        <v>5</v>
      </c>
      <c r="B9" s="59"/>
      <c r="C9" s="59"/>
      <c r="D9" s="141"/>
      <c r="E9" s="142"/>
      <c r="F9" s="59"/>
      <c r="G9" s="68"/>
      <c r="H9" s="59"/>
      <c r="I9" s="64"/>
      <c r="J9" s="150"/>
      <c r="K9" s="151"/>
      <c r="L9" s="150"/>
      <c r="M9" s="15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spans="1:29" ht="23.25" customHeight="1" x14ac:dyDescent="0.25">
      <c r="A10" s="57">
        <v>6</v>
      </c>
      <c r="B10" s="59"/>
      <c r="C10" s="59"/>
      <c r="D10" s="141"/>
      <c r="E10" s="142"/>
      <c r="F10" s="59"/>
      <c r="G10" s="68"/>
      <c r="H10" s="59"/>
      <c r="I10" s="64"/>
      <c r="J10" s="150"/>
      <c r="K10" s="151"/>
      <c r="L10" s="150"/>
      <c r="M10" s="15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29" ht="23.25" customHeight="1" x14ac:dyDescent="0.25">
      <c r="A11" s="57">
        <v>7</v>
      </c>
      <c r="B11" s="59"/>
      <c r="C11" s="59"/>
      <c r="D11" s="141"/>
      <c r="E11" s="142"/>
      <c r="F11" s="59"/>
      <c r="G11" s="68"/>
      <c r="H11" s="59"/>
      <c r="I11" s="64"/>
      <c r="J11" s="150"/>
      <c r="K11" s="151"/>
      <c r="L11" s="150"/>
      <c r="M11" s="15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  <row r="12" spans="1:29" ht="23.25" customHeight="1" x14ac:dyDescent="0.25">
      <c r="A12" s="57">
        <v>8</v>
      </c>
      <c r="B12" s="59"/>
      <c r="C12" s="59"/>
      <c r="D12" s="141"/>
      <c r="E12" s="142"/>
      <c r="F12" s="59"/>
      <c r="G12" s="68"/>
      <c r="H12" s="59"/>
      <c r="I12" s="64"/>
      <c r="J12" s="150"/>
      <c r="K12" s="151"/>
      <c r="L12" s="150"/>
      <c r="M12" s="15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spans="1:29" ht="23.25" customHeight="1" x14ac:dyDescent="0.25">
      <c r="A13" s="57">
        <v>9</v>
      </c>
      <c r="B13" s="59"/>
      <c r="C13" s="59"/>
      <c r="D13" s="141"/>
      <c r="E13" s="142"/>
      <c r="F13" s="59"/>
      <c r="G13" s="68"/>
      <c r="H13" s="59"/>
      <c r="I13" s="64"/>
      <c r="J13" s="150"/>
      <c r="K13" s="151"/>
      <c r="L13" s="150"/>
      <c r="M13" s="15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1:29" ht="23.25" customHeight="1" x14ac:dyDescent="0.25">
      <c r="A14" s="57">
        <v>10</v>
      </c>
      <c r="B14" s="59"/>
      <c r="C14" s="59"/>
      <c r="D14" s="141"/>
      <c r="E14" s="142"/>
      <c r="F14" s="59"/>
      <c r="G14" s="68"/>
      <c r="H14" s="59"/>
      <c r="I14" s="64"/>
      <c r="J14" s="150"/>
      <c r="K14" s="151"/>
      <c r="L14" s="150"/>
      <c r="M14" s="15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29" ht="23.25" customHeight="1" x14ac:dyDescent="0.25">
      <c r="A15" s="57">
        <v>11</v>
      </c>
      <c r="B15" s="59"/>
      <c r="C15" s="59"/>
      <c r="D15" s="141"/>
      <c r="E15" s="142"/>
      <c r="F15" s="59"/>
      <c r="G15" s="68"/>
      <c r="H15" s="59"/>
      <c r="I15" s="64"/>
      <c r="J15" s="150"/>
      <c r="K15" s="151"/>
      <c r="L15" s="150"/>
      <c r="M15" s="15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29" ht="23.25" customHeight="1" x14ac:dyDescent="0.25">
      <c r="A16" s="57">
        <v>12</v>
      </c>
      <c r="B16" s="59"/>
      <c r="C16" s="59"/>
      <c r="D16" s="141"/>
      <c r="E16" s="142"/>
      <c r="F16" s="59"/>
      <c r="G16" s="68"/>
      <c r="H16" s="59"/>
      <c r="I16" s="64"/>
      <c r="J16" s="150"/>
      <c r="K16" s="151"/>
      <c r="L16" s="150"/>
      <c r="M16" s="15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spans="1:29" ht="23.25" customHeight="1" x14ac:dyDescent="0.25">
      <c r="A17" s="57">
        <v>13</v>
      </c>
      <c r="B17" s="59"/>
      <c r="C17" s="59"/>
      <c r="D17" s="141"/>
      <c r="E17" s="142"/>
      <c r="F17" s="59"/>
      <c r="G17" s="68"/>
      <c r="H17" s="59"/>
      <c r="I17" s="64"/>
      <c r="J17" s="150"/>
      <c r="K17" s="151"/>
      <c r="L17" s="150"/>
      <c r="M17" s="15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spans="1:29" ht="23.25" customHeight="1" x14ac:dyDescent="0.25">
      <c r="A18" s="57">
        <v>14</v>
      </c>
      <c r="B18" s="59"/>
      <c r="C18" s="59"/>
      <c r="D18" s="141"/>
      <c r="E18" s="142"/>
      <c r="F18" s="59"/>
      <c r="G18" s="68"/>
      <c r="H18" s="59"/>
      <c r="I18" s="64"/>
      <c r="J18" s="150"/>
      <c r="K18" s="151"/>
      <c r="L18" s="150"/>
      <c r="M18" s="15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spans="1:29" ht="23.25" customHeight="1" x14ac:dyDescent="0.25">
      <c r="A19" s="57">
        <v>15</v>
      </c>
      <c r="B19" s="59"/>
      <c r="C19" s="59"/>
      <c r="D19" s="141"/>
      <c r="E19" s="142"/>
      <c r="F19" s="59"/>
      <c r="G19" s="68"/>
      <c r="H19" s="59"/>
      <c r="I19" s="64"/>
      <c r="J19" s="150"/>
      <c r="K19" s="151"/>
      <c r="L19" s="150"/>
      <c r="M19" s="15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1:29" ht="23.25" customHeight="1" x14ac:dyDescent="0.25">
      <c r="A20" s="57">
        <v>16</v>
      </c>
      <c r="B20" s="59"/>
      <c r="C20" s="59"/>
      <c r="D20" s="141"/>
      <c r="E20" s="142"/>
      <c r="F20" s="59"/>
      <c r="G20" s="68"/>
      <c r="H20" s="59"/>
      <c r="I20" s="64"/>
      <c r="J20" s="150"/>
      <c r="K20" s="151"/>
      <c r="L20" s="150"/>
      <c r="M20" s="15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1:29" ht="23.25" customHeight="1" x14ac:dyDescent="0.25">
      <c r="A21" s="57">
        <v>17</v>
      </c>
      <c r="B21" s="59"/>
      <c r="C21" s="59"/>
      <c r="D21" s="141"/>
      <c r="E21" s="142"/>
      <c r="F21" s="59"/>
      <c r="G21" s="68"/>
      <c r="H21" s="59"/>
      <c r="I21" s="64"/>
      <c r="J21" s="150"/>
      <c r="K21" s="151"/>
      <c r="L21" s="150"/>
      <c r="M21" s="15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1:29" ht="23.25" customHeight="1" x14ac:dyDescent="0.25">
      <c r="A22" s="57">
        <v>18</v>
      </c>
      <c r="B22" s="59"/>
      <c r="C22" s="59"/>
      <c r="D22" s="141"/>
      <c r="E22" s="142"/>
      <c r="F22" s="59"/>
      <c r="G22" s="68"/>
      <c r="H22" s="59"/>
      <c r="I22" s="64"/>
      <c r="J22" s="150"/>
      <c r="K22" s="151"/>
      <c r="L22" s="150"/>
      <c r="M22" s="15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1:29" ht="23.25" customHeight="1" x14ac:dyDescent="0.25">
      <c r="A23" s="57">
        <v>19</v>
      </c>
      <c r="B23" s="59"/>
      <c r="C23" s="59"/>
      <c r="D23" s="141"/>
      <c r="E23" s="142"/>
      <c r="F23" s="59"/>
      <c r="G23" s="68"/>
      <c r="H23" s="59"/>
      <c r="I23" s="64"/>
      <c r="J23" s="150"/>
      <c r="K23" s="151"/>
      <c r="L23" s="150"/>
      <c r="M23" s="15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1:29" ht="23.25" customHeight="1" x14ac:dyDescent="0.25">
      <c r="A24" s="57">
        <v>20</v>
      </c>
      <c r="B24" s="59"/>
      <c r="C24" s="59"/>
      <c r="D24" s="141"/>
      <c r="E24" s="142"/>
      <c r="F24" s="59"/>
      <c r="G24" s="68"/>
      <c r="H24" s="59"/>
      <c r="I24" s="64"/>
      <c r="J24" s="150"/>
      <c r="K24" s="151"/>
      <c r="L24" s="150"/>
      <c r="M24" s="15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1:29" ht="23.25" customHeight="1" x14ac:dyDescent="0.25">
      <c r="A25" s="57">
        <v>21</v>
      </c>
      <c r="B25" s="59"/>
      <c r="C25" s="59"/>
      <c r="D25" s="141"/>
      <c r="E25" s="142"/>
      <c r="F25" s="59"/>
      <c r="G25" s="68"/>
      <c r="H25" s="59"/>
      <c r="I25" s="64"/>
      <c r="J25" s="150"/>
      <c r="K25" s="151"/>
      <c r="L25" s="150"/>
      <c r="M25" s="15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1:29" ht="23.25" customHeight="1" x14ac:dyDescent="0.25">
      <c r="A26" s="57">
        <v>22</v>
      </c>
      <c r="B26" s="59"/>
      <c r="C26" s="59"/>
      <c r="D26" s="141"/>
      <c r="E26" s="142"/>
      <c r="F26" s="59"/>
      <c r="G26" s="68"/>
      <c r="H26" s="59"/>
      <c r="I26" s="64"/>
      <c r="J26" s="150"/>
      <c r="K26" s="151"/>
      <c r="L26" s="150"/>
      <c r="M26" s="15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spans="1:29" ht="23.25" customHeight="1" x14ac:dyDescent="0.25">
      <c r="A27" s="57">
        <v>23</v>
      </c>
      <c r="B27" s="59"/>
      <c r="C27" s="59"/>
      <c r="D27" s="141"/>
      <c r="E27" s="142"/>
      <c r="F27" s="59"/>
      <c r="G27" s="68"/>
      <c r="H27" s="59"/>
      <c r="I27" s="64"/>
      <c r="J27" s="150"/>
      <c r="K27" s="151"/>
      <c r="L27" s="150"/>
      <c r="M27" s="15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1:29" ht="23.25" customHeight="1" x14ac:dyDescent="0.25">
      <c r="A28" s="57">
        <v>24</v>
      </c>
      <c r="B28" s="59"/>
      <c r="C28" s="59"/>
      <c r="D28" s="141"/>
      <c r="E28" s="142"/>
      <c r="F28" s="59"/>
      <c r="G28" s="68"/>
      <c r="H28" s="59"/>
      <c r="I28" s="64"/>
      <c r="J28" s="150"/>
      <c r="K28" s="151"/>
      <c r="L28" s="150"/>
      <c r="M28" s="15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spans="1:29" ht="23.25" customHeight="1" x14ac:dyDescent="0.25">
      <c r="A29" s="57">
        <v>25</v>
      </c>
      <c r="B29" s="59"/>
      <c r="C29" s="59"/>
      <c r="D29" s="141"/>
      <c r="E29" s="142"/>
      <c r="F29" s="59"/>
      <c r="G29" s="68"/>
      <c r="H29" s="59"/>
      <c r="I29" s="64"/>
      <c r="J29" s="150"/>
      <c r="K29" s="151"/>
      <c r="L29" s="150"/>
      <c r="M29" s="15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29" ht="23.25" customHeight="1" x14ac:dyDescent="0.25">
      <c r="A30" s="57">
        <v>26</v>
      </c>
      <c r="B30" s="59"/>
      <c r="C30" s="59"/>
      <c r="D30" s="141"/>
      <c r="E30" s="142"/>
      <c r="F30" s="59"/>
      <c r="G30" s="68"/>
      <c r="H30" s="59"/>
      <c r="I30" s="64"/>
      <c r="J30" s="150"/>
      <c r="K30" s="151"/>
      <c r="L30" s="150"/>
      <c r="M30" s="15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29" ht="23.25" customHeight="1" x14ac:dyDescent="0.25">
      <c r="A31" s="57">
        <v>27</v>
      </c>
      <c r="B31" s="59"/>
      <c r="C31" s="59"/>
      <c r="D31" s="141"/>
      <c r="E31" s="142"/>
      <c r="F31" s="59"/>
      <c r="G31" s="68"/>
      <c r="H31" s="59"/>
      <c r="I31" s="64"/>
      <c r="J31" s="150"/>
      <c r="K31" s="151"/>
      <c r="L31" s="150"/>
      <c r="M31" s="15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1:29" ht="23.25" customHeight="1" x14ac:dyDescent="0.25">
      <c r="A32" s="57">
        <v>28</v>
      </c>
      <c r="B32" s="59"/>
      <c r="C32" s="59"/>
      <c r="D32" s="141"/>
      <c r="E32" s="142"/>
      <c r="F32" s="59"/>
      <c r="G32" s="68"/>
      <c r="H32" s="59"/>
      <c r="I32" s="64"/>
      <c r="J32" s="150"/>
      <c r="K32" s="151"/>
      <c r="L32" s="150"/>
      <c r="M32" s="15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 ht="23.25" customHeight="1" x14ac:dyDescent="0.25">
      <c r="A33" s="57">
        <v>29</v>
      </c>
      <c r="B33" s="59"/>
      <c r="C33" s="59"/>
      <c r="D33" s="141"/>
      <c r="E33" s="142"/>
      <c r="F33" s="59"/>
      <c r="G33" s="68"/>
      <c r="H33" s="59"/>
      <c r="I33" s="64"/>
      <c r="J33" s="150"/>
      <c r="K33" s="151"/>
      <c r="L33" s="150"/>
      <c r="M33" s="15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</row>
    <row r="34" spans="1:29" ht="23.25" customHeight="1" x14ac:dyDescent="0.25">
      <c r="A34" s="57">
        <v>30</v>
      </c>
      <c r="B34" s="59"/>
      <c r="C34" s="59"/>
      <c r="D34" s="141"/>
      <c r="E34" s="142"/>
      <c r="F34" s="59"/>
      <c r="G34" s="68"/>
      <c r="H34" s="59"/>
      <c r="I34" s="64"/>
      <c r="J34" s="150"/>
      <c r="K34" s="151"/>
      <c r="L34" s="150"/>
      <c r="M34" s="15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</row>
    <row r="35" spans="1:29" ht="23.25" customHeight="1" x14ac:dyDescent="0.25">
      <c r="A35" s="57">
        <v>31</v>
      </c>
      <c r="B35" s="59"/>
      <c r="C35" s="59"/>
      <c r="D35" s="141"/>
      <c r="E35" s="142"/>
      <c r="F35" s="59"/>
      <c r="G35" s="68"/>
      <c r="H35" s="59"/>
      <c r="I35" s="64"/>
      <c r="J35" s="150"/>
      <c r="K35" s="151"/>
      <c r="L35" s="150"/>
      <c r="M35" s="15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1:29" ht="23.25" customHeight="1" x14ac:dyDescent="0.25">
      <c r="A36" s="57">
        <v>32</v>
      </c>
      <c r="B36" s="59"/>
      <c r="C36" s="59"/>
      <c r="D36" s="141"/>
      <c r="E36" s="142"/>
      <c r="F36" s="59"/>
      <c r="G36" s="68"/>
      <c r="H36" s="59"/>
      <c r="I36" s="64"/>
      <c r="J36" s="150"/>
      <c r="K36" s="151"/>
      <c r="L36" s="150"/>
      <c r="M36" s="15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</row>
    <row r="37" spans="1:29" ht="23.25" customHeight="1" x14ac:dyDescent="0.25">
      <c r="A37" s="57">
        <v>33</v>
      </c>
      <c r="B37" s="59"/>
      <c r="C37" s="59"/>
      <c r="D37" s="141"/>
      <c r="E37" s="142"/>
      <c r="F37" s="59"/>
      <c r="G37" s="68"/>
      <c r="H37" s="59"/>
      <c r="I37" s="64"/>
      <c r="J37" s="150"/>
      <c r="K37" s="151"/>
      <c r="L37" s="150"/>
      <c r="M37" s="15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</row>
    <row r="38" spans="1:29" ht="23.25" customHeight="1" x14ac:dyDescent="0.25">
      <c r="A38" s="57">
        <v>34</v>
      </c>
      <c r="B38" s="59"/>
      <c r="C38" s="59"/>
      <c r="D38" s="141"/>
      <c r="E38" s="142"/>
      <c r="F38" s="59"/>
      <c r="G38" s="68"/>
      <c r="H38" s="59"/>
      <c r="I38" s="64"/>
      <c r="J38" s="150"/>
      <c r="K38" s="151"/>
      <c r="L38" s="150"/>
      <c r="M38" s="15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</row>
    <row r="39" spans="1:29" ht="23.25" customHeight="1" x14ac:dyDescent="0.25">
      <c r="A39" s="57">
        <v>35</v>
      </c>
      <c r="B39" s="59"/>
      <c r="C39" s="59"/>
      <c r="D39" s="141"/>
      <c r="E39" s="142"/>
      <c r="F39" s="59"/>
      <c r="G39" s="68"/>
      <c r="H39" s="59"/>
      <c r="I39" s="64"/>
      <c r="J39" s="150"/>
      <c r="K39" s="151"/>
      <c r="L39" s="150"/>
      <c r="M39" s="15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40" spans="1:29" ht="23.25" customHeight="1" x14ac:dyDescent="0.25">
      <c r="A40" s="57">
        <v>36</v>
      </c>
      <c r="B40" s="59"/>
      <c r="C40" s="59"/>
      <c r="D40" s="141"/>
      <c r="E40" s="142"/>
      <c r="F40" s="59"/>
      <c r="G40" s="68"/>
      <c r="H40" s="59"/>
      <c r="I40" s="64"/>
      <c r="J40" s="150"/>
      <c r="K40" s="151"/>
      <c r="L40" s="150"/>
      <c r="M40" s="15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</row>
    <row r="41" spans="1:29" ht="23.25" customHeight="1" x14ac:dyDescent="0.25">
      <c r="A41" s="57">
        <v>37</v>
      </c>
      <c r="B41" s="59"/>
      <c r="C41" s="59"/>
      <c r="D41" s="141"/>
      <c r="E41" s="142"/>
      <c r="F41" s="59"/>
      <c r="G41" s="68"/>
      <c r="H41" s="59"/>
      <c r="I41" s="64"/>
      <c r="J41" s="150"/>
      <c r="K41" s="151"/>
      <c r="L41" s="150"/>
      <c r="M41" s="15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spans="1:29" ht="23.25" customHeight="1" x14ac:dyDescent="0.25">
      <c r="A42" s="57">
        <v>38</v>
      </c>
      <c r="B42" s="59"/>
      <c r="C42" s="59"/>
      <c r="D42" s="141"/>
      <c r="E42" s="142"/>
      <c r="F42" s="59"/>
      <c r="G42" s="68"/>
      <c r="H42" s="59"/>
      <c r="I42" s="64"/>
      <c r="J42" s="150"/>
      <c r="K42" s="151"/>
      <c r="L42" s="150"/>
      <c r="M42" s="15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</row>
    <row r="43" spans="1:29" ht="23.25" customHeight="1" x14ac:dyDescent="0.25">
      <c r="A43" s="57">
        <v>39</v>
      </c>
      <c r="B43" s="59"/>
      <c r="C43" s="59"/>
      <c r="D43" s="141"/>
      <c r="E43" s="142"/>
      <c r="F43" s="59"/>
      <c r="G43" s="68"/>
      <c r="H43" s="59"/>
      <c r="I43" s="64"/>
      <c r="J43" s="150"/>
      <c r="K43" s="151"/>
      <c r="L43" s="150"/>
      <c r="M43" s="15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1:29" ht="23.25" customHeight="1" x14ac:dyDescent="0.25">
      <c r="A44" s="57">
        <v>40</v>
      </c>
      <c r="B44" s="59"/>
      <c r="C44" s="59"/>
      <c r="D44" s="141"/>
      <c r="E44" s="142"/>
      <c r="F44" s="59"/>
      <c r="G44" s="68"/>
      <c r="H44" s="59"/>
      <c r="I44" s="64"/>
      <c r="J44" s="150"/>
      <c r="K44" s="151"/>
      <c r="L44" s="150"/>
      <c r="M44" s="15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spans="1:29" ht="23.25" customHeight="1" x14ac:dyDescent="0.25">
      <c r="A45" s="57">
        <v>41</v>
      </c>
      <c r="B45" s="59"/>
      <c r="C45" s="59"/>
      <c r="D45" s="141"/>
      <c r="E45" s="142"/>
      <c r="F45" s="59"/>
      <c r="G45" s="68"/>
      <c r="H45" s="59"/>
      <c r="I45" s="64"/>
      <c r="J45" s="150"/>
      <c r="K45" s="151"/>
      <c r="L45" s="150"/>
      <c r="M45" s="15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</row>
    <row r="46" spans="1:29" ht="23.25" customHeight="1" x14ac:dyDescent="0.25">
      <c r="A46" s="57">
        <v>42</v>
      </c>
      <c r="B46" s="59"/>
      <c r="C46" s="59"/>
      <c r="D46" s="141"/>
      <c r="E46" s="142"/>
      <c r="F46" s="59"/>
      <c r="G46" s="68"/>
      <c r="H46" s="59"/>
      <c r="I46" s="64"/>
      <c r="J46" s="150"/>
      <c r="K46" s="151"/>
      <c r="L46" s="150"/>
      <c r="M46" s="15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23.25" customHeight="1" x14ac:dyDescent="0.25">
      <c r="A47" s="57">
        <v>43</v>
      </c>
      <c r="B47" s="59"/>
      <c r="C47" s="59"/>
      <c r="D47" s="141"/>
      <c r="E47" s="142"/>
      <c r="F47" s="59"/>
      <c r="G47" s="68"/>
      <c r="H47" s="59"/>
      <c r="I47" s="64"/>
      <c r="J47" s="150"/>
      <c r="K47" s="151"/>
      <c r="L47" s="150"/>
      <c r="M47" s="15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ht="23.25" customHeight="1" x14ac:dyDescent="0.25">
      <c r="A48" s="57">
        <v>44</v>
      </c>
      <c r="B48" s="59"/>
      <c r="C48" s="59"/>
      <c r="D48" s="141"/>
      <c r="E48" s="142"/>
      <c r="F48" s="59"/>
      <c r="G48" s="68"/>
      <c r="H48" s="59"/>
      <c r="I48" s="64"/>
      <c r="J48" s="150"/>
      <c r="K48" s="151"/>
      <c r="L48" s="150"/>
      <c r="M48" s="15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ht="23.25" customHeight="1" x14ac:dyDescent="0.25">
      <c r="A49" s="57">
        <v>45</v>
      </c>
      <c r="B49" s="59"/>
      <c r="C49" s="59"/>
      <c r="D49" s="141"/>
      <c r="E49" s="142"/>
      <c r="F49" s="59"/>
      <c r="G49" s="68"/>
      <c r="H49" s="59"/>
      <c r="I49" s="64"/>
      <c r="J49" s="150"/>
      <c r="K49" s="151"/>
      <c r="L49" s="150"/>
      <c r="M49" s="15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ht="23.25" customHeight="1" x14ac:dyDescent="0.25">
      <c r="A50" s="57">
        <v>46</v>
      </c>
      <c r="B50" s="59"/>
      <c r="C50" s="59"/>
      <c r="D50" s="141"/>
      <c r="E50" s="142"/>
      <c r="F50" s="59"/>
      <c r="G50" s="68"/>
      <c r="H50" s="59"/>
      <c r="I50" s="64"/>
      <c r="J50" s="150"/>
      <c r="K50" s="151"/>
      <c r="L50" s="150"/>
      <c r="M50" s="15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ht="23.25" customHeight="1" x14ac:dyDescent="0.25">
      <c r="A51" s="57">
        <v>47</v>
      </c>
      <c r="B51" s="59"/>
      <c r="C51" s="59"/>
      <c r="D51" s="141"/>
      <c r="E51" s="142"/>
      <c r="F51" s="59"/>
      <c r="G51" s="68"/>
      <c r="H51" s="59"/>
      <c r="I51" s="64"/>
      <c r="J51" s="150"/>
      <c r="K51" s="151"/>
      <c r="L51" s="150"/>
      <c r="M51" s="152"/>
    </row>
    <row r="52" spans="1:29" ht="23.25" customHeight="1" x14ac:dyDescent="0.25">
      <c r="A52" s="57">
        <v>48</v>
      </c>
      <c r="B52" s="61"/>
      <c r="C52" s="61"/>
      <c r="D52" s="141"/>
      <c r="E52" s="142"/>
      <c r="F52" s="61"/>
      <c r="G52" s="69"/>
      <c r="H52" s="61"/>
      <c r="I52" s="65"/>
      <c r="J52" s="150"/>
      <c r="K52" s="151"/>
      <c r="L52" s="150"/>
      <c r="M52" s="152"/>
    </row>
    <row r="53" spans="1:29" ht="23.25" customHeight="1" x14ac:dyDescent="0.25">
      <c r="A53" s="57">
        <v>49</v>
      </c>
      <c r="B53" s="59"/>
      <c r="C53" s="59"/>
      <c r="D53" s="141"/>
      <c r="E53" s="142"/>
      <c r="F53" s="59"/>
      <c r="G53" s="68"/>
      <c r="H53" s="59"/>
      <c r="I53" s="64"/>
      <c r="J53" s="150"/>
      <c r="K53" s="151"/>
      <c r="L53" s="150"/>
      <c r="M53" s="152"/>
    </row>
    <row r="54" spans="1:29" ht="23.25" customHeight="1" thickBot="1" x14ac:dyDescent="0.3">
      <c r="A54" s="62">
        <v>50</v>
      </c>
      <c r="B54" s="63"/>
      <c r="C54" s="63"/>
      <c r="D54" s="153"/>
      <c r="E54" s="154"/>
      <c r="F54" s="63"/>
      <c r="G54" s="70"/>
      <c r="H54" s="63"/>
      <c r="I54" s="66"/>
      <c r="J54" s="155"/>
      <c r="K54" s="156"/>
      <c r="L54" s="155"/>
      <c r="M54" s="157"/>
    </row>
  </sheetData>
  <mergeCells count="158">
    <mergeCell ref="J54:K54"/>
    <mergeCell ref="L54:M54"/>
    <mergeCell ref="J3:M3"/>
    <mergeCell ref="J51:K51"/>
    <mergeCell ref="L51:M51"/>
    <mergeCell ref="J52:K52"/>
    <mergeCell ref="L52:M52"/>
    <mergeCell ref="J53:K53"/>
    <mergeCell ref="L53:M53"/>
    <mergeCell ref="J48:K48"/>
    <mergeCell ref="L48:M48"/>
    <mergeCell ref="J49:K49"/>
    <mergeCell ref="L49:M49"/>
    <mergeCell ref="J50:K50"/>
    <mergeCell ref="L50:M50"/>
    <mergeCell ref="J45:K45"/>
    <mergeCell ref="L45:M45"/>
    <mergeCell ref="J46:K46"/>
    <mergeCell ref="L46:M46"/>
    <mergeCell ref="J47:K47"/>
    <mergeCell ref="L47:M47"/>
    <mergeCell ref="J42:K42"/>
    <mergeCell ref="L42:M42"/>
    <mergeCell ref="J43:K43"/>
    <mergeCell ref="L43:M43"/>
    <mergeCell ref="J44:K44"/>
    <mergeCell ref="L44:M44"/>
    <mergeCell ref="J39:K39"/>
    <mergeCell ref="L39:M39"/>
    <mergeCell ref="J40:K40"/>
    <mergeCell ref="L40:M40"/>
    <mergeCell ref="J41:K41"/>
    <mergeCell ref="L41:M41"/>
    <mergeCell ref="J36:K36"/>
    <mergeCell ref="L36:M36"/>
    <mergeCell ref="J37:K37"/>
    <mergeCell ref="L37:M37"/>
    <mergeCell ref="J38:K38"/>
    <mergeCell ref="L38:M38"/>
    <mergeCell ref="J33:K33"/>
    <mergeCell ref="L33:M33"/>
    <mergeCell ref="J34:K34"/>
    <mergeCell ref="L34:M34"/>
    <mergeCell ref="J35:K35"/>
    <mergeCell ref="L35:M35"/>
    <mergeCell ref="J30:K30"/>
    <mergeCell ref="L30:M30"/>
    <mergeCell ref="J31:K31"/>
    <mergeCell ref="L31:M31"/>
    <mergeCell ref="J32:K32"/>
    <mergeCell ref="L32:M32"/>
    <mergeCell ref="J27:K27"/>
    <mergeCell ref="L27:M27"/>
    <mergeCell ref="J28:K28"/>
    <mergeCell ref="L28:M28"/>
    <mergeCell ref="J29:K29"/>
    <mergeCell ref="L29:M29"/>
    <mergeCell ref="J24:K24"/>
    <mergeCell ref="L24:M24"/>
    <mergeCell ref="J25:K25"/>
    <mergeCell ref="L25:M25"/>
    <mergeCell ref="J26:K26"/>
    <mergeCell ref="L26:M26"/>
    <mergeCell ref="J21:K21"/>
    <mergeCell ref="L21:M21"/>
    <mergeCell ref="J22:K22"/>
    <mergeCell ref="L22:M22"/>
    <mergeCell ref="J23:K23"/>
    <mergeCell ref="L23:M23"/>
    <mergeCell ref="J18:K18"/>
    <mergeCell ref="L18:M18"/>
    <mergeCell ref="J19:K19"/>
    <mergeCell ref="L19:M19"/>
    <mergeCell ref="J20:K20"/>
    <mergeCell ref="L20:M20"/>
    <mergeCell ref="J15:K15"/>
    <mergeCell ref="L15:M15"/>
    <mergeCell ref="J16:K16"/>
    <mergeCell ref="L16:M16"/>
    <mergeCell ref="J17:K17"/>
    <mergeCell ref="L17:M17"/>
    <mergeCell ref="L12:M12"/>
    <mergeCell ref="J13:K13"/>
    <mergeCell ref="L13:M13"/>
    <mergeCell ref="J14:K14"/>
    <mergeCell ref="L14:M14"/>
    <mergeCell ref="J9:K9"/>
    <mergeCell ref="L9:M9"/>
    <mergeCell ref="J10:K10"/>
    <mergeCell ref="L10:M10"/>
    <mergeCell ref="J11:K11"/>
    <mergeCell ref="L11:M11"/>
    <mergeCell ref="J7:K7"/>
    <mergeCell ref="L7:M7"/>
    <mergeCell ref="J8:K8"/>
    <mergeCell ref="L8:M8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42:E42"/>
    <mergeCell ref="D31:E31"/>
    <mergeCell ref="D32:E32"/>
    <mergeCell ref="D33:E33"/>
    <mergeCell ref="D34:E34"/>
    <mergeCell ref="D35:E35"/>
    <mergeCell ref="D36:E36"/>
    <mergeCell ref="J12:K12"/>
    <mergeCell ref="D37:E37"/>
    <mergeCell ref="D38:E38"/>
    <mergeCell ref="D39:E39"/>
    <mergeCell ref="D40:E40"/>
    <mergeCell ref="D41:E41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18:E18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O1:W1"/>
    <mergeCell ref="A2:B2"/>
    <mergeCell ref="A1:M1"/>
    <mergeCell ref="D6:E6"/>
    <mergeCell ref="D3:F3"/>
    <mergeCell ref="D4:E4"/>
    <mergeCell ref="J4:K4"/>
    <mergeCell ref="L4:M4"/>
    <mergeCell ref="D5:E5"/>
    <mergeCell ref="J5:K5"/>
    <mergeCell ref="L5:M5"/>
    <mergeCell ref="J6:K6"/>
    <mergeCell ref="L6:M6"/>
  </mergeCells>
  <phoneticPr fontId="2"/>
  <pageMargins left="0.7" right="0.7" top="0.75" bottom="0.75" header="0.3" footer="0.3"/>
  <pageSetup paperSize="8" scale="95" fitToHeight="0" orientation="landscape" r:id="rId1"/>
  <rowBreaks count="1" manualBreakCount="1">
    <brk id="29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8886DD-C7BB-4034-ADC7-E4A1F73103A9}">
          <x14:formula1>
            <xm:f>行事一覧!$A$3:$A$61</xm:f>
          </x14:formula1>
          <xm:sqref>D5:E54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EBDB-F6C9-44A1-843F-86A9A4648E6C}">
  <sheetPr>
    <tabColor theme="0" tint="-0.14999847407452621"/>
    <pageSetUpPr fitToPage="1"/>
  </sheetPr>
  <dimension ref="A1:AC55"/>
  <sheetViews>
    <sheetView view="pageBreakPreview" zoomScale="85" zoomScaleNormal="100" zoomScaleSheetLayoutView="85" workbookViewId="0">
      <pane ySplit="1" topLeftCell="A2" activePane="bottomLeft" state="frozen"/>
      <selection activeCell="C10" sqref="C10"/>
      <selection pane="bottomLeft" activeCell="C10" sqref="C10"/>
    </sheetView>
  </sheetViews>
  <sheetFormatPr defaultRowHeight="15" x14ac:dyDescent="0.25"/>
  <cols>
    <col min="1" max="1" width="5.625" style="97" customWidth="1"/>
    <col min="2" max="3" width="10" style="97" customWidth="1"/>
    <col min="4" max="4" width="10.125" style="97" customWidth="1"/>
    <col min="5" max="5" width="21.75" style="97" customWidth="1"/>
    <col min="6" max="6" width="25.75" style="97" customWidth="1"/>
    <col min="7" max="7" width="32.125" style="97" customWidth="1"/>
    <col min="8" max="8" width="31.875" style="97" customWidth="1"/>
    <col min="9" max="9" width="14.625" style="97" customWidth="1"/>
    <col min="10" max="10" width="9.25" style="97" customWidth="1"/>
    <col min="11" max="11" width="3.375" style="97" customWidth="1"/>
    <col min="12" max="12" width="9.25" style="97" customWidth="1"/>
    <col min="13" max="14" width="3.375" style="97" customWidth="1"/>
    <col min="15" max="37" width="3.125" style="97" customWidth="1"/>
    <col min="38" max="16384" width="9" style="97"/>
  </cols>
  <sheetData>
    <row r="1" spans="1:29" ht="62.25" customHeight="1" x14ac:dyDescent="0.4">
      <c r="A1" s="158" t="str">
        <f>"★"&amp;IFERROR(VLOOKUP(団体選択!$C$7,団体一覧!$A$3:$I$40,3,FALSE),"")&amp;"活動実績明細"</f>
        <v>★笠田青少年育成協議会活動実績明細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O1" s="138"/>
      <c r="P1" s="138"/>
      <c r="Q1" s="138"/>
      <c r="R1" s="138"/>
      <c r="S1" s="138"/>
      <c r="T1" s="138"/>
      <c r="U1" s="138"/>
      <c r="V1" s="138"/>
      <c r="W1" s="138"/>
      <c r="X1" s="45"/>
      <c r="Y1" s="45"/>
      <c r="Z1" s="45"/>
    </row>
    <row r="2" spans="1:29" ht="18.75" customHeight="1" x14ac:dyDescent="0.4">
      <c r="A2" s="139"/>
      <c r="B2" s="139"/>
      <c r="D2" s="46"/>
      <c r="E2" s="46"/>
      <c r="F2" s="46"/>
      <c r="G2" s="44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18.75" customHeight="1" x14ac:dyDescent="0.25">
      <c r="A3" s="32"/>
      <c r="B3" s="32"/>
      <c r="C3" s="32"/>
      <c r="D3" s="32"/>
      <c r="E3" s="37"/>
      <c r="F3" s="32"/>
      <c r="G3" s="32"/>
      <c r="H3" s="32"/>
      <c r="I3" s="47"/>
      <c r="J3" s="47"/>
      <c r="K3" s="48"/>
      <c r="L3" s="48"/>
      <c r="M3" s="48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29" ht="18.75" customHeight="1" thickBot="1" x14ac:dyDescent="0.3">
      <c r="A4" s="49"/>
      <c r="B4" s="50"/>
      <c r="C4" s="50"/>
      <c r="D4" s="143" t="s">
        <v>307</v>
      </c>
      <c r="E4" s="143"/>
      <c r="F4" s="143"/>
      <c r="G4" s="51"/>
      <c r="H4" s="52"/>
      <c r="I4" s="52"/>
      <c r="J4" s="143" t="s">
        <v>497</v>
      </c>
      <c r="K4" s="143"/>
      <c r="L4" s="143"/>
      <c r="M4" s="143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</row>
    <row r="5" spans="1:29" ht="24" customHeight="1" x14ac:dyDescent="0.25">
      <c r="A5" s="53" t="s">
        <v>304</v>
      </c>
      <c r="B5" s="98" t="s">
        <v>308</v>
      </c>
      <c r="C5" s="99" t="s">
        <v>309</v>
      </c>
      <c r="D5" s="159" t="s">
        <v>310</v>
      </c>
      <c r="E5" s="160"/>
      <c r="F5" s="98" t="s">
        <v>311</v>
      </c>
      <c r="G5" s="98" t="s">
        <v>312</v>
      </c>
      <c r="H5" s="98" t="s">
        <v>313</v>
      </c>
      <c r="I5" s="100" t="s">
        <v>314</v>
      </c>
      <c r="J5" s="161" t="s">
        <v>315</v>
      </c>
      <c r="K5" s="162"/>
      <c r="L5" s="163" t="s">
        <v>316</v>
      </c>
      <c r="M5" s="164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spans="1:29" ht="23.25" customHeight="1" x14ac:dyDescent="0.25">
      <c r="A6" s="57">
        <v>1</v>
      </c>
      <c r="B6" s="58">
        <v>45402</v>
      </c>
      <c r="C6" s="58">
        <v>45401</v>
      </c>
      <c r="D6" s="141" t="s">
        <v>441</v>
      </c>
      <c r="E6" s="142"/>
      <c r="F6" s="59" t="s">
        <v>506</v>
      </c>
      <c r="G6" s="68" t="s">
        <v>507</v>
      </c>
      <c r="H6" s="59" t="s">
        <v>508</v>
      </c>
      <c r="I6" s="64">
        <v>1000</v>
      </c>
      <c r="J6" s="150">
        <v>0</v>
      </c>
      <c r="K6" s="151"/>
      <c r="L6" s="150">
        <v>5</v>
      </c>
      <c r="M6" s="15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29" ht="23.25" customHeight="1" x14ac:dyDescent="0.25">
      <c r="A7" s="57">
        <v>2</v>
      </c>
      <c r="B7" s="58">
        <v>45510</v>
      </c>
      <c r="C7" s="58">
        <v>45505</v>
      </c>
      <c r="D7" s="141" t="s">
        <v>463</v>
      </c>
      <c r="E7" s="142"/>
      <c r="F7" s="59" t="s">
        <v>509</v>
      </c>
      <c r="G7" s="68" t="s">
        <v>463</v>
      </c>
      <c r="H7" s="59" t="s">
        <v>510</v>
      </c>
      <c r="I7" s="64"/>
      <c r="J7" s="150"/>
      <c r="K7" s="151"/>
      <c r="L7" s="150"/>
      <c r="M7" s="15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1:29" ht="23.25" customHeight="1" x14ac:dyDescent="0.25">
      <c r="A8" s="57">
        <v>3</v>
      </c>
      <c r="B8" s="58"/>
      <c r="C8" s="58"/>
      <c r="D8" s="141"/>
      <c r="E8" s="142"/>
      <c r="F8" s="59"/>
      <c r="G8" s="68"/>
      <c r="H8" s="59"/>
      <c r="I8" s="64"/>
      <c r="J8" s="150"/>
      <c r="K8" s="151"/>
      <c r="L8" s="150"/>
      <c r="M8" s="15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</row>
    <row r="9" spans="1:29" ht="23.25" customHeight="1" x14ac:dyDescent="0.25">
      <c r="A9" s="57">
        <v>4</v>
      </c>
      <c r="B9" s="59"/>
      <c r="C9" s="59"/>
      <c r="D9" s="141"/>
      <c r="E9" s="142"/>
      <c r="F9" s="59"/>
      <c r="G9" s="68"/>
      <c r="H9" s="59"/>
      <c r="I9" s="64"/>
      <c r="J9" s="150"/>
      <c r="K9" s="151"/>
      <c r="L9" s="150"/>
      <c r="M9" s="15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spans="1:29" ht="23.25" customHeight="1" x14ac:dyDescent="0.25">
      <c r="A10" s="57">
        <v>5</v>
      </c>
      <c r="B10" s="59"/>
      <c r="C10" s="59"/>
      <c r="D10" s="141"/>
      <c r="E10" s="142"/>
      <c r="F10" s="59"/>
      <c r="G10" s="68"/>
      <c r="H10" s="59"/>
      <c r="I10" s="64"/>
      <c r="J10" s="150"/>
      <c r="K10" s="151"/>
      <c r="L10" s="150"/>
      <c r="M10" s="15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29" ht="23.25" customHeight="1" x14ac:dyDescent="0.25">
      <c r="A11" s="57">
        <v>6</v>
      </c>
      <c r="B11" s="59"/>
      <c r="C11" s="59"/>
      <c r="D11" s="141"/>
      <c r="E11" s="142"/>
      <c r="F11" s="59"/>
      <c r="G11" s="68"/>
      <c r="H11" s="59"/>
      <c r="I11" s="64"/>
      <c r="J11" s="150"/>
      <c r="K11" s="151"/>
      <c r="L11" s="150"/>
      <c r="M11" s="15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  <row r="12" spans="1:29" ht="23.25" customHeight="1" x14ac:dyDescent="0.25">
      <c r="A12" s="57">
        <v>7</v>
      </c>
      <c r="B12" s="59"/>
      <c r="C12" s="59"/>
      <c r="D12" s="141"/>
      <c r="E12" s="142"/>
      <c r="F12" s="59"/>
      <c r="G12" s="68"/>
      <c r="H12" s="59"/>
      <c r="I12" s="64"/>
      <c r="J12" s="150"/>
      <c r="K12" s="151"/>
      <c r="L12" s="150"/>
      <c r="M12" s="15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spans="1:29" ht="23.25" customHeight="1" x14ac:dyDescent="0.25">
      <c r="A13" s="57">
        <v>8</v>
      </c>
      <c r="B13" s="59"/>
      <c r="C13" s="59"/>
      <c r="D13" s="141"/>
      <c r="E13" s="142"/>
      <c r="F13" s="59"/>
      <c r="G13" s="68"/>
      <c r="H13" s="59"/>
      <c r="I13" s="64"/>
      <c r="J13" s="150"/>
      <c r="K13" s="151"/>
      <c r="L13" s="150"/>
      <c r="M13" s="15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1:29" ht="23.25" customHeight="1" x14ac:dyDescent="0.25">
      <c r="A14" s="57">
        <v>9</v>
      </c>
      <c r="B14" s="59"/>
      <c r="C14" s="59"/>
      <c r="D14" s="141"/>
      <c r="E14" s="142"/>
      <c r="F14" s="59"/>
      <c r="G14" s="68"/>
      <c r="H14" s="59"/>
      <c r="I14" s="64"/>
      <c r="J14" s="150"/>
      <c r="K14" s="151"/>
      <c r="L14" s="150"/>
      <c r="M14" s="15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29" ht="23.25" customHeight="1" x14ac:dyDescent="0.25">
      <c r="A15" s="57">
        <v>10</v>
      </c>
      <c r="B15" s="59"/>
      <c r="C15" s="59"/>
      <c r="D15" s="141"/>
      <c r="E15" s="142"/>
      <c r="F15" s="59"/>
      <c r="G15" s="68"/>
      <c r="H15" s="59"/>
      <c r="I15" s="64"/>
      <c r="J15" s="150"/>
      <c r="K15" s="151"/>
      <c r="L15" s="150"/>
      <c r="M15" s="15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29" ht="23.25" customHeight="1" x14ac:dyDescent="0.25">
      <c r="A16" s="57">
        <v>11</v>
      </c>
      <c r="B16" s="59"/>
      <c r="C16" s="59"/>
      <c r="D16" s="141"/>
      <c r="E16" s="142"/>
      <c r="F16" s="59"/>
      <c r="G16" s="68"/>
      <c r="H16" s="59"/>
      <c r="I16" s="64"/>
      <c r="J16" s="150"/>
      <c r="K16" s="151"/>
      <c r="L16" s="150"/>
      <c r="M16" s="15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spans="1:29" ht="23.25" customHeight="1" x14ac:dyDescent="0.25">
      <c r="A17" s="57">
        <v>12</v>
      </c>
      <c r="B17" s="59"/>
      <c r="C17" s="59"/>
      <c r="D17" s="141"/>
      <c r="E17" s="142"/>
      <c r="F17" s="59"/>
      <c r="G17" s="68"/>
      <c r="H17" s="59"/>
      <c r="I17" s="64"/>
      <c r="J17" s="150"/>
      <c r="K17" s="151"/>
      <c r="L17" s="150"/>
      <c r="M17" s="15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spans="1:29" ht="23.25" customHeight="1" x14ac:dyDescent="0.25">
      <c r="A18" s="57">
        <v>13</v>
      </c>
      <c r="B18" s="59"/>
      <c r="C18" s="59"/>
      <c r="D18" s="141"/>
      <c r="E18" s="142"/>
      <c r="F18" s="59"/>
      <c r="G18" s="68"/>
      <c r="H18" s="59"/>
      <c r="I18" s="64"/>
      <c r="J18" s="150"/>
      <c r="K18" s="151"/>
      <c r="L18" s="150"/>
      <c r="M18" s="15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spans="1:29" ht="23.25" customHeight="1" x14ac:dyDescent="0.25">
      <c r="A19" s="57">
        <v>14</v>
      </c>
      <c r="B19" s="59"/>
      <c r="C19" s="59"/>
      <c r="D19" s="141"/>
      <c r="E19" s="142"/>
      <c r="F19" s="59"/>
      <c r="G19" s="68"/>
      <c r="H19" s="59"/>
      <c r="I19" s="64"/>
      <c r="J19" s="150"/>
      <c r="K19" s="151"/>
      <c r="L19" s="150"/>
      <c r="M19" s="15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1:29" ht="23.25" customHeight="1" x14ac:dyDescent="0.25">
      <c r="A20" s="57">
        <v>15</v>
      </c>
      <c r="B20" s="59"/>
      <c r="C20" s="59"/>
      <c r="D20" s="141"/>
      <c r="E20" s="142"/>
      <c r="F20" s="59"/>
      <c r="G20" s="68"/>
      <c r="H20" s="59"/>
      <c r="I20" s="64"/>
      <c r="J20" s="150"/>
      <c r="K20" s="151"/>
      <c r="L20" s="150"/>
      <c r="M20" s="15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1:29" ht="23.25" customHeight="1" x14ac:dyDescent="0.25">
      <c r="A21" s="57">
        <v>16</v>
      </c>
      <c r="B21" s="59"/>
      <c r="C21" s="59"/>
      <c r="D21" s="141"/>
      <c r="E21" s="142"/>
      <c r="F21" s="59"/>
      <c r="G21" s="68"/>
      <c r="H21" s="59"/>
      <c r="I21" s="64"/>
      <c r="J21" s="150"/>
      <c r="K21" s="151"/>
      <c r="L21" s="150"/>
      <c r="M21" s="15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1:29" ht="23.25" customHeight="1" x14ac:dyDescent="0.25">
      <c r="A22" s="57">
        <v>17</v>
      </c>
      <c r="B22" s="59"/>
      <c r="C22" s="59"/>
      <c r="D22" s="141"/>
      <c r="E22" s="142"/>
      <c r="F22" s="59"/>
      <c r="G22" s="68"/>
      <c r="H22" s="59"/>
      <c r="I22" s="64"/>
      <c r="J22" s="150"/>
      <c r="K22" s="151"/>
      <c r="L22" s="150"/>
      <c r="M22" s="15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1:29" ht="23.25" customHeight="1" x14ac:dyDescent="0.25">
      <c r="A23" s="57">
        <v>18</v>
      </c>
      <c r="B23" s="59"/>
      <c r="C23" s="59"/>
      <c r="D23" s="141"/>
      <c r="E23" s="142"/>
      <c r="F23" s="59"/>
      <c r="G23" s="68"/>
      <c r="H23" s="59"/>
      <c r="I23" s="64"/>
      <c r="J23" s="150"/>
      <c r="K23" s="151"/>
      <c r="L23" s="150"/>
      <c r="M23" s="15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1:29" ht="23.25" customHeight="1" x14ac:dyDescent="0.25">
      <c r="A24" s="57">
        <v>19</v>
      </c>
      <c r="B24" s="59"/>
      <c r="C24" s="59"/>
      <c r="D24" s="141"/>
      <c r="E24" s="142"/>
      <c r="F24" s="59"/>
      <c r="G24" s="68"/>
      <c r="H24" s="59"/>
      <c r="I24" s="64"/>
      <c r="J24" s="150"/>
      <c r="K24" s="151"/>
      <c r="L24" s="150"/>
      <c r="M24" s="15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1:29" ht="23.25" customHeight="1" x14ac:dyDescent="0.25">
      <c r="A25" s="57">
        <v>20</v>
      </c>
      <c r="B25" s="59"/>
      <c r="C25" s="59"/>
      <c r="D25" s="141"/>
      <c r="E25" s="142"/>
      <c r="F25" s="59"/>
      <c r="G25" s="68"/>
      <c r="H25" s="59"/>
      <c r="I25" s="64"/>
      <c r="J25" s="150"/>
      <c r="K25" s="151"/>
      <c r="L25" s="150"/>
      <c r="M25" s="15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1:29" ht="23.25" customHeight="1" x14ac:dyDescent="0.25">
      <c r="A26" s="57">
        <v>21</v>
      </c>
      <c r="B26" s="59"/>
      <c r="C26" s="59"/>
      <c r="D26" s="141"/>
      <c r="E26" s="142"/>
      <c r="F26" s="59"/>
      <c r="G26" s="68"/>
      <c r="H26" s="59"/>
      <c r="I26" s="64"/>
      <c r="J26" s="150"/>
      <c r="K26" s="151"/>
      <c r="L26" s="150"/>
      <c r="M26" s="15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spans="1:29" ht="23.25" customHeight="1" x14ac:dyDescent="0.25">
      <c r="A27" s="57">
        <v>22</v>
      </c>
      <c r="B27" s="59"/>
      <c r="C27" s="59"/>
      <c r="D27" s="141"/>
      <c r="E27" s="142"/>
      <c r="F27" s="59"/>
      <c r="G27" s="68"/>
      <c r="H27" s="59"/>
      <c r="I27" s="64"/>
      <c r="J27" s="150"/>
      <c r="K27" s="151"/>
      <c r="L27" s="150"/>
      <c r="M27" s="15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1:29" ht="23.25" customHeight="1" x14ac:dyDescent="0.25">
      <c r="A28" s="57">
        <v>23</v>
      </c>
      <c r="B28" s="59"/>
      <c r="C28" s="59"/>
      <c r="D28" s="141"/>
      <c r="E28" s="142"/>
      <c r="F28" s="59"/>
      <c r="G28" s="68"/>
      <c r="H28" s="59"/>
      <c r="I28" s="64"/>
      <c r="J28" s="150"/>
      <c r="K28" s="151"/>
      <c r="L28" s="150"/>
      <c r="M28" s="15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spans="1:29" ht="23.25" customHeight="1" x14ac:dyDescent="0.25">
      <c r="A29" s="57">
        <v>24</v>
      </c>
      <c r="B29" s="59"/>
      <c r="C29" s="59"/>
      <c r="D29" s="141"/>
      <c r="E29" s="142"/>
      <c r="F29" s="59"/>
      <c r="G29" s="68"/>
      <c r="H29" s="59"/>
      <c r="I29" s="64"/>
      <c r="J29" s="150"/>
      <c r="K29" s="151"/>
      <c r="L29" s="150"/>
      <c r="M29" s="15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29" ht="23.25" customHeight="1" x14ac:dyDescent="0.25">
      <c r="A30" s="57">
        <v>25</v>
      </c>
      <c r="B30" s="59"/>
      <c r="C30" s="59"/>
      <c r="D30" s="141"/>
      <c r="E30" s="142"/>
      <c r="F30" s="59"/>
      <c r="G30" s="68"/>
      <c r="H30" s="59"/>
      <c r="I30" s="64"/>
      <c r="J30" s="150"/>
      <c r="K30" s="151"/>
      <c r="L30" s="150"/>
      <c r="M30" s="15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29" ht="23.25" customHeight="1" x14ac:dyDescent="0.25">
      <c r="A31" s="57">
        <v>26</v>
      </c>
      <c r="B31" s="59"/>
      <c r="C31" s="59"/>
      <c r="D31" s="141"/>
      <c r="E31" s="142"/>
      <c r="F31" s="59"/>
      <c r="G31" s="68"/>
      <c r="H31" s="59"/>
      <c r="I31" s="64"/>
      <c r="J31" s="150"/>
      <c r="K31" s="151"/>
      <c r="L31" s="150"/>
      <c r="M31" s="15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1:29" ht="23.25" customHeight="1" x14ac:dyDescent="0.25">
      <c r="A32" s="57">
        <v>27</v>
      </c>
      <c r="B32" s="59"/>
      <c r="C32" s="59"/>
      <c r="D32" s="141"/>
      <c r="E32" s="142"/>
      <c r="F32" s="59"/>
      <c r="G32" s="68"/>
      <c r="H32" s="59"/>
      <c r="I32" s="64"/>
      <c r="J32" s="150"/>
      <c r="K32" s="151"/>
      <c r="L32" s="150"/>
      <c r="M32" s="15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 ht="23.25" customHeight="1" x14ac:dyDescent="0.25">
      <c r="A33" s="57">
        <v>28</v>
      </c>
      <c r="B33" s="59"/>
      <c r="C33" s="59"/>
      <c r="D33" s="141"/>
      <c r="E33" s="142"/>
      <c r="F33" s="59"/>
      <c r="G33" s="68"/>
      <c r="H33" s="59"/>
      <c r="I33" s="64"/>
      <c r="J33" s="150"/>
      <c r="K33" s="151"/>
      <c r="L33" s="150"/>
      <c r="M33" s="15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</row>
    <row r="34" spans="1:29" ht="23.25" customHeight="1" x14ac:dyDescent="0.25">
      <c r="A34" s="57">
        <v>29</v>
      </c>
      <c r="B34" s="59"/>
      <c r="C34" s="59"/>
      <c r="D34" s="141"/>
      <c r="E34" s="142"/>
      <c r="F34" s="59"/>
      <c r="G34" s="68"/>
      <c r="H34" s="59"/>
      <c r="I34" s="64"/>
      <c r="J34" s="150"/>
      <c r="K34" s="151"/>
      <c r="L34" s="150"/>
      <c r="M34" s="15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</row>
    <row r="35" spans="1:29" ht="23.25" customHeight="1" x14ac:dyDescent="0.25">
      <c r="A35" s="57">
        <v>30</v>
      </c>
      <c r="B35" s="59"/>
      <c r="C35" s="59"/>
      <c r="D35" s="141"/>
      <c r="E35" s="142"/>
      <c r="F35" s="59"/>
      <c r="G35" s="68"/>
      <c r="H35" s="59"/>
      <c r="I35" s="64"/>
      <c r="J35" s="150"/>
      <c r="K35" s="151"/>
      <c r="L35" s="150"/>
      <c r="M35" s="15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1:29" ht="23.25" customHeight="1" x14ac:dyDescent="0.25">
      <c r="A36" s="57">
        <v>31</v>
      </c>
      <c r="B36" s="59"/>
      <c r="C36" s="59"/>
      <c r="D36" s="141"/>
      <c r="E36" s="142"/>
      <c r="F36" s="59"/>
      <c r="G36" s="68"/>
      <c r="H36" s="59"/>
      <c r="I36" s="64"/>
      <c r="J36" s="150"/>
      <c r="K36" s="151"/>
      <c r="L36" s="150"/>
      <c r="M36" s="15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</row>
    <row r="37" spans="1:29" ht="23.25" customHeight="1" x14ac:dyDescent="0.25">
      <c r="A37" s="57">
        <v>32</v>
      </c>
      <c r="B37" s="59"/>
      <c r="C37" s="59"/>
      <c r="D37" s="141"/>
      <c r="E37" s="142"/>
      <c r="F37" s="59"/>
      <c r="G37" s="68"/>
      <c r="H37" s="59"/>
      <c r="I37" s="64"/>
      <c r="J37" s="150"/>
      <c r="K37" s="151"/>
      <c r="L37" s="150"/>
      <c r="M37" s="15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</row>
    <row r="38" spans="1:29" ht="23.25" customHeight="1" x14ac:dyDescent="0.25">
      <c r="A38" s="57">
        <v>33</v>
      </c>
      <c r="B38" s="59"/>
      <c r="C38" s="59"/>
      <c r="D38" s="141"/>
      <c r="E38" s="142"/>
      <c r="F38" s="59"/>
      <c r="G38" s="68"/>
      <c r="H38" s="59"/>
      <c r="I38" s="64"/>
      <c r="J38" s="150"/>
      <c r="K38" s="151"/>
      <c r="L38" s="150"/>
      <c r="M38" s="15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</row>
    <row r="39" spans="1:29" ht="23.25" customHeight="1" x14ac:dyDescent="0.25">
      <c r="A39" s="57">
        <v>34</v>
      </c>
      <c r="B39" s="59"/>
      <c r="C39" s="59"/>
      <c r="D39" s="141"/>
      <c r="E39" s="142"/>
      <c r="F39" s="59"/>
      <c r="G39" s="68"/>
      <c r="H39" s="59"/>
      <c r="I39" s="64"/>
      <c r="J39" s="150"/>
      <c r="K39" s="151"/>
      <c r="L39" s="150"/>
      <c r="M39" s="15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40" spans="1:29" ht="23.25" customHeight="1" x14ac:dyDescent="0.25">
      <c r="A40" s="57">
        <v>35</v>
      </c>
      <c r="B40" s="59"/>
      <c r="C40" s="59"/>
      <c r="D40" s="141"/>
      <c r="E40" s="142"/>
      <c r="F40" s="59"/>
      <c r="G40" s="68"/>
      <c r="H40" s="59"/>
      <c r="I40" s="64"/>
      <c r="J40" s="150"/>
      <c r="K40" s="151"/>
      <c r="L40" s="150"/>
      <c r="M40" s="15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</row>
    <row r="41" spans="1:29" ht="23.25" customHeight="1" x14ac:dyDescent="0.25">
      <c r="A41" s="57">
        <v>36</v>
      </c>
      <c r="B41" s="59"/>
      <c r="C41" s="59"/>
      <c r="D41" s="141"/>
      <c r="E41" s="142"/>
      <c r="F41" s="59"/>
      <c r="G41" s="68"/>
      <c r="H41" s="59"/>
      <c r="I41" s="64"/>
      <c r="J41" s="150"/>
      <c r="K41" s="151"/>
      <c r="L41" s="150"/>
      <c r="M41" s="15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spans="1:29" ht="23.25" customHeight="1" x14ac:dyDescent="0.25">
      <c r="A42" s="57">
        <v>37</v>
      </c>
      <c r="B42" s="59"/>
      <c r="C42" s="59"/>
      <c r="D42" s="141"/>
      <c r="E42" s="142"/>
      <c r="F42" s="59"/>
      <c r="G42" s="68"/>
      <c r="H42" s="59"/>
      <c r="I42" s="64"/>
      <c r="J42" s="150"/>
      <c r="K42" s="151"/>
      <c r="L42" s="150"/>
      <c r="M42" s="15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</row>
    <row r="43" spans="1:29" ht="23.25" customHeight="1" x14ac:dyDescent="0.25">
      <c r="A43" s="57">
        <v>38</v>
      </c>
      <c r="B43" s="59"/>
      <c r="C43" s="59"/>
      <c r="D43" s="141"/>
      <c r="E43" s="142"/>
      <c r="F43" s="59"/>
      <c r="G43" s="68"/>
      <c r="H43" s="59"/>
      <c r="I43" s="64"/>
      <c r="J43" s="150"/>
      <c r="K43" s="151"/>
      <c r="L43" s="150"/>
      <c r="M43" s="15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1:29" ht="23.25" customHeight="1" x14ac:dyDescent="0.25">
      <c r="A44" s="57">
        <v>39</v>
      </c>
      <c r="B44" s="59"/>
      <c r="C44" s="59"/>
      <c r="D44" s="141"/>
      <c r="E44" s="142"/>
      <c r="F44" s="59"/>
      <c r="G44" s="68"/>
      <c r="H44" s="59"/>
      <c r="I44" s="64"/>
      <c r="J44" s="150"/>
      <c r="K44" s="151"/>
      <c r="L44" s="150"/>
      <c r="M44" s="15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spans="1:29" ht="23.25" customHeight="1" x14ac:dyDescent="0.25">
      <c r="A45" s="57">
        <v>40</v>
      </c>
      <c r="B45" s="59"/>
      <c r="C45" s="59"/>
      <c r="D45" s="141"/>
      <c r="E45" s="142"/>
      <c r="F45" s="59"/>
      <c r="G45" s="68"/>
      <c r="H45" s="59"/>
      <c r="I45" s="64"/>
      <c r="J45" s="150"/>
      <c r="K45" s="151"/>
      <c r="L45" s="150"/>
      <c r="M45" s="15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</row>
    <row r="46" spans="1:29" ht="23.25" customHeight="1" x14ac:dyDescent="0.25">
      <c r="A46" s="57">
        <v>41</v>
      </c>
      <c r="B46" s="59"/>
      <c r="C46" s="59"/>
      <c r="D46" s="141"/>
      <c r="E46" s="142"/>
      <c r="F46" s="59"/>
      <c r="G46" s="68"/>
      <c r="H46" s="59"/>
      <c r="I46" s="64"/>
      <c r="J46" s="150"/>
      <c r="K46" s="151"/>
      <c r="L46" s="150"/>
      <c r="M46" s="15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23.25" customHeight="1" x14ac:dyDescent="0.25">
      <c r="A47" s="57">
        <v>42</v>
      </c>
      <c r="B47" s="59"/>
      <c r="C47" s="59"/>
      <c r="D47" s="141"/>
      <c r="E47" s="142"/>
      <c r="F47" s="59"/>
      <c r="G47" s="68"/>
      <c r="H47" s="59"/>
      <c r="I47" s="64"/>
      <c r="J47" s="150"/>
      <c r="K47" s="151"/>
      <c r="L47" s="150"/>
      <c r="M47" s="15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ht="23.25" customHeight="1" x14ac:dyDescent="0.25">
      <c r="A48" s="57">
        <v>43</v>
      </c>
      <c r="B48" s="59"/>
      <c r="C48" s="59"/>
      <c r="D48" s="141"/>
      <c r="E48" s="142"/>
      <c r="F48" s="59"/>
      <c r="G48" s="68"/>
      <c r="H48" s="59"/>
      <c r="I48" s="64"/>
      <c r="J48" s="150"/>
      <c r="K48" s="151"/>
      <c r="L48" s="150"/>
      <c r="M48" s="15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ht="23.25" customHeight="1" x14ac:dyDescent="0.25">
      <c r="A49" s="57">
        <v>44</v>
      </c>
      <c r="B49" s="59"/>
      <c r="C49" s="59"/>
      <c r="D49" s="141"/>
      <c r="E49" s="142"/>
      <c r="F49" s="59"/>
      <c r="G49" s="68"/>
      <c r="H49" s="59"/>
      <c r="I49" s="64"/>
      <c r="J49" s="150"/>
      <c r="K49" s="151"/>
      <c r="L49" s="150"/>
      <c r="M49" s="15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ht="23.25" customHeight="1" x14ac:dyDescent="0.25">
      <c r="A50" s="57">
        <v>45</v>
      </c>
      <c r="B50" s="59"/>
      <c r="C50" s="59"/>
      <c r="D50" s="141"/>
      <c r="E50" s="142"/>
      <c r="F50" s="59"/>
      <c r="G50" s="68"/>
      <c r="H50" s="59"/>
      <c r="I50" s="64"/>
      <c r="J50" s="150"/>
      <c r="K50" s="151"/>
      <c r="L50" s="150"/>
      <c r="M50" s="15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ht="23.25" customHeight="1" x14ac:dyDescent="0.25">
      <c r="A51" s="57">
        <v>46</v>
      </c>
      <c r="B51" s="59"/>
      <c r="C51" s="59"/>
      <c r="D51" s="141"/>
      <c r="E51" s="142"/>
      <c r="F51" s="59"/>
      <c r="G51" s="68"/>
      <c r="H51" s="59"/>
      <c r="I51" s="64"/>
      <c r="J51" s="150"/>
      <c r="K51" s="151"/>
      <c r="L51" s="150"/>
      <c r="M51" s="15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ht="23.25" customHeight="1" x14ac:dyDescent="0.25">
      <c r="A52" s="57">
        <v>47</v>
      </c>
      <c r="B52" s="59"/>
      <c r="C52" s="59"/>
      <c r="D52" s="141"/>
      <c r="E52" s="142"/>
      <c r="F52" s="59"/>
      <c r="G52" s="68"/>
      <c r="H52" s="59"/>
      <c r="I52" s="64"/>
      <c r="J52" s="150"/>
      <c r="K52" s="151"/>
      <c r="L52" s="150"/>
      <c r="M52" s="152"/>
    </row>
    <row r="53" spans="1:29" ht="23.25" customHeight="1" x14ac:dyDescent="0.25">
      <c r="A53" s="57">
        <v>48</v>
      </c>
      <c r="B53" s="61"/>
      <c r="C53" s="61"/>
      <c r="D53" s="141"/>
      <c r="E53" s="142"/>
      <c r="F53" s="61"/>
      <c r="G53" s="69"/>
      <c r="H53" s="61"/>
      <c r="I53" s="65"/>
      <c r="J53" s="150"/>
      <c r="K53" s="151"/>
      <c r="L53" s="150"/>
      <c r="M53" s="152"/>
    </row>
    <row r="54" spans="1:29" ht="23.25" customHeight="1" x14ac:dyDescent="0.25">
      <c r="A54" s="57">
        <v>49</v>
      </c>
      <c r="B54" s="59"/>
      <c r="C54" s="59"/>
      <c r="D54" s="141"/>
      <c r="E54" s="142"/>
      <c r="F54" s="59"/>
      <c r="G54" s="68"/>
      <c r="H54" s="59"/>
      <c r="I54" s="64"/>
      <c r="J54" s="150"/>
      <c r="K54" s="151"/>
      <c r="L54" s="150"/>
      <c r="M54" s="152"/>
    </row>
    <row r="55" spans="1:29" ht="23.25" customHeight="1" thickBot="1" x14ac:dyDescent="0.3">
      <c r="A55" s="62">
        <v>50</v>
      </c>
      <c r="B55" s="63"/>
      <c r="C55" s="63"/>
      <c r="D55" s="153"/>
      <c r="E55" s="154"/>
      <c r="F55" s="63"/>
      <c r="G55" s="70"/>
      <c r="H55" s="63"/>
      <c r="I55" s="66"/>
      <c r="J55" s="155"/>
      <c r="K55" s="156"/>
      <c r="L55" s="155"/>
      <c r="M55" s="157"/>
    </row>
  </sheetData>
  <mergeCells count="158">
    <mergeCell ref="D54:E54"/>
    <mergeCell ref="J54:K54"/>
    <mergeCell ref="L54:M54"/>
    <mergeCell ref="D55:E55"/>
    <mergeCell ref="J55:K55"/>
    <mergeCell ref="L55:M55"/>
    <mergeCell ref="D52:E52"/>
    <mergeCell ref="J52:K52"/>
    <mergeCell ref="L52:M52"/>
    <mergeCell ref="D53:E53"/>
    <mergeCell ref="J53:K53"/>
    <mergeCell ref="L53:M53"/>
    <mergeCell ref="D50:E50"/>
    <mergeCell ref="J50:K50"/>
    <mergeCell ref="L50:M50"/>
    <mergeCell ref="D51:E51"/>
    <mergeCell ref="J51:K51"/>
    <mergeCell ref="L51:M51"/>
    <mergeCell ref="D48:E48"/>
    <mergeCell ref="J48:K48"/>
    <mergeCell ref="L48:M48"/>
    <mergeCell ref="D49:E49"/>
    <mergeCell ref="J49:K49"/>
    <mergeCell ref="L49:M49"/>
    <mergeCell ref="D46:E46"/>
    <mergeCell ref="J46:K46"/>
    <mergeCell ref="L46:M46"/>
    <mergeCell ref="D47:E47"/>
    <mergeCell ref="J47:K47"/>
    <mergeCell ref="L47:M47"/>
    <mergeCell ref="D44:E44"/>
    <mergeCell ref="J44:K44"/>
    <mergeCell ref="L44:M44"/>
    <mergeCell ref="D45:E45"/>
    <mergeCell ref="J45:K45"/>
    <mergeCell ref="L45:M45"/>
    <mergeCell ref="D42:E42"/>
    <mergeCell ref="J42:K42"/>
    <mergeCell ref="L42:M42"/>
    <mergeCell ref="D43:E43"/>
    <mergeCell ref="J43:K43"/>
    <mergeCell ref="L43:M43"/>
    <mergeCell ref="D40:E40"/>
    <mergeCell ref="J40:K40"/>
    <mergeCell ref="L40:M40"/>
    <mergeCell ref="D41:E41"/>
    <mergeCell ref="J41:K41"/>
    <mergeCell ref="L41:M41"/>
    <mergeCell ref="D38:E38"/>
    <mergeCell ref="J38:K38"/>
    <mergeCell ref="L38:M38"/>
    <mergeCell ref="D39:E39"/>
    <mergeCell ref="J39:K39"/>
    <mergeCell ref="L39:M39"/>
    <mergeCell ref="D36:E36"/>
    <mergeCell ref="J36:K36"/>
    <mergeCell ref="L36:M36"/>
    <mergeCell ref="D37:E37"/>
    <mergeCell ref="J37:K37"/>
    <mergeCell ref="L37:M37"/>
    <mergeCell ref="D34:E34"/>
    <mergeCell ref="J34:K34"/>
    <mergeCell ref="L34:M34"/>
    <mergeCell ref="D35:E35"/>
    <mergeCell ref="J35:K35"/>
    <mergeCell ref="L35:M35"/>
    <mergeCell ref="D32:E32"/>
    <mergeCell ref="J32:K32"/>
    <mergeCell ref="L32:M32"/>
    <mergeCell ref="D33:E33"/>
    <mergeCell ref="J33:K33"/>
    <mergeCell ref="L33:M33"/>
    <mergeCell ref="D30:E30"/>
    <mergeCell ref="J30:K30"/>
    <mergeCell ref="L30:M30"/>
    <mergeCell ref="D31:E31"/>
    <mergeCell ref="J31:K31"/>
    <mergeCell ref="L31:M31"/>
    <mergeCell ref="D28:E28"/>
    <mergeCell ref="J28:K28"/>
    <mergeCell ref="L28:M28"/>
    <mergeCell ref="D29:E29"/>
    <mergeCell ref="J29:K29"/>
    <mergeCell ref="L29:M29"/>
    <mergeCell ref="D26:E26"/>
    <mergeCell ref="J26:K26"/>
    <mergeCell ref="L26:M26"/>
    <mergeCell ref="D27:E27"/>
    <mergeCell ref="J27:K27"/>
    <mergeCell ref="L27:M27"/>
    <mergeCell ref="D24:E24"/>
    <mergeCell ref="J24:K24"/>
    <mergeCell ref="L24:M24"/>
    <mergeCell ref="D25:E25"/>
    <mergeCell ref="J25:K25"/>
    <mergeCell ref="L25:M25"/>
    <mergeCell ref="D22:E22"/>
    <mergeCell ref="J22:K22"/>
    <mergeCell ref="L22:M22"/>
    <mergeCell ref="D23:E23"/>
    <mergeCell ref="J23:K23"/>
    <mergeCell ref="L23:M23"/>
    <mergeCell ref="D20:E20"/>
    <mergeCell ref="J20:K20"/>
    <mergeCell ref="L20:M20"/>
    <mergeCell ref="D21:E21"/>
    <mergeCell ref="J21:K21"/>
    <mergeCell ref="L21:M21"/>
    <mergeCell ref="D18:E18"/>
    <mergeCell ref="J18:K18"/>
    <mergeCell ref="L18:M18"/>
    <mergeCell ref="D19:E19"/>
    <mergeCell ref="J19:K19"/>
    <mergeCell ref="L19:M19"/>
    <mergeCell ref="D16:E16"/>
    <mergeCell ref="J16:K16"/>
    <mergeCell ref="L16:M16"/>
    <mergeCell ref="D17:E17"/>
    <mergeCell ref="J17:K17"/>
    <mergeCell ref="L17:M17"/>
    <mergeCell ref="D14:E14"/>
    <mergeCell ref="J14:K14"/>
    <mergeCell ref="L14:M14"/>
    <mergeCell ref="D15:E15"/>
    <mergeCell ref="J15:K15"/>
    <mergeCell ref="L15:M15"/>
    <mergeCell ref="D12:E12"/>
    <mergeCell ref="J12:K12"/>
    <mergeCell ref="L12:M12"/>
    <mergeCell ref="D13:E13"/>
    <mergeCell ref="J13:K13"/>
    <mergeCell ref="L13:M13"/>
    <mergeCell ref="D10:E10"/>
    <mergeCell ref="J10:K10"/>
    <mergeCell ref="L10:M10"/>
    <mergeCell ref="D11:E11"/>
    <mergeCell ref="J11:K11"/>
    <mergeCell ref="L11:M11"/>
    <mergeCell ref="D8:E8"/>
    <mergeCell ref="J8:K8"/>
    <mergeCell ref="L8:M8"/>
    <mergeCell ref="D9:E9"/>
    <mergeCell ref="J9:K9"/>
    <mergeCell ref="L9:M9"/>
    <mergeCell ref="D6:E6"/>
    <mergeCell ref="J6:K6"/>
    <mergeCell ref="L6:M6"/>
    <mergeCell ref="D7:E7"/>
    <mergeCell ref="J7:K7"/>
    <mergeCell ref="L7:M7"/>
    <mergeCell ref="A1:M1"/>
    <mergeCell ref="O1:W1"/>
    <mergeCell ref="A2:B2"/>
    <mergeCell ref="D4:F4"/>
    <mergeCell ref="J4:M4"/>
    <mergeCell ref="D5:E5"/>
    <mergeCell ref="J5:K5"/>
    <mergeCell ref="L5:M5"/>
  </mergeCells>
  <phoneticPr fontId="2"/>
  <pageMargins left="0.7" right="0.7" top="0.75" bottom="0.75" header="0.3" footer="0.3"/>
  <pageSetup paperSize="8" scale="95" fitToHeight="0" orientation="landscape" r:id="rId1"/>
  <rowBreaks count="1" manualBreakCount="1">
    <brk id="30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25ABA5-BCBC-4AD1-A527-1440245EACC9}">
          <x14:formula1>
            <xm:f>行事一覧!$A$3:$A$61</xm:f>
          </x14:formula1>
          <xm:sqref>D6:E55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1F08-B946-4ECE-8787-DD0A85FE962A}">
  <sheetPr>
    <tabColor rgb="FF92D050"/>
    <pageSetUpPr fitToPage="1"/>
  </sheetPr>
  <dimension ref="A1:BV64"/>
  <sheetViews>
    <sheetView view="pageBreakPreview" zoomScaleNormal="100" zoomScaleSheetLayoutView="100" workbookViewId="0">
      <selection activeCell="X13" sqref="X13:AL13"/>
    </sheetView>
  </sheetViews>
  <sheetFormatPr defaultColWidth="2.5" defaultRowHeight="15" customHeight="1" x14ac:dyDescent="0.4"/>
  <cols>
    <col min="1" max="1" width="5" style="43" customWidth="1"/>
    <col min="2" max="16384" width="2.5" style="43"/>
  </cols>
  <sheetData>
    <row r="1" spans="1:74" ht="15" customHeight="1" x14ac:dyDescent="0.4">
      <c r="A1" s="240" t="s">
        <v>354</v>
      </c>
      <c r="B1" s="240">
        <v>7</v>
      </c>
      <c r="C1" s="240"/>
      <c r="D1" s="240" t="s">
        <v>355</v>
      </c>
      <c r="E1" s="240"/>
      <c r="F1" s="245" t="s">
        <v>499</v>
      </c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82"/>
      <c r="AJ1" s="82"/>
    </row>
    <row r="2" spans="1:74" ht="15" customHeight="1" x14ac:dyDescent="0.4">
      <c r="A2" s="240"/>
      <c r="B2" s="240"/>
      <c r="C2" s="240"/>
      <c r="D2" s="240"/>
      <c r="E2" s="240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82"/>
      <c r="AJ2" s="82"/>
    </row>
    <row r="3" spans="1:74" ht="15" customHeight="1" thickBot="1" x14ac:dyDescent="0.35">
      <c r="A3" s="67"/>
      <c r="B3" s="67"/>
      <c r="C3" s="67"/>
      <c r="D3" s="67"/>
      <c r="E3" s="67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81"/>
      <c r="AJ3" s="81"/>
      <c r="AK3" s="81"/>
      <c r="AL3" s="81"/>
    </row>
    <row r="4" spans="1:74" ht="15" customHeight="1" thickBot="1" x14ac:dyDescent="0.35">
      <c r="A4" s="79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 s="86"/>
      <c r="W4" s="165" t="s">
        <v>512</v>
      </c>
      <c r="X4" s="166"/>
      <c r="Y4" s="166"/>
      <c r="Z4" s="166"/>
      <c r="AA4" s="166"/>
      <c r="AB4" s="174"/>
      <c r="AC4" s="175"/>
      <c r="AD4" s="175"/>
      <c r="AE4" s="175"/>
      <c r="AF4" s="175"/>
      <c r="AG4" s="175"/>
      <c r="AH4" s="175"/>
      <c r="AI4" s="175"/>
      <c r="AJ4" s="175"/>
      <c r="AK4" s="176"/>
      <c r="AL4"/>
      <c r="AM4" s="81"/>
      <c r="AP4"/>
      <c r="AQ4"/>
      <c r="AR4"/>
      <c r="AS4"/>
      <c r="AT4"/>
      <c r="AU4"/>
      <c r="AV4"/>
      <c r="AW4"/>
      <c r="AX4"/>
      <c r="AY4"/>
      <c r="AZ4"/>
      <c r="BA4"/>
      <c r="BB4"/>
      <c r="BC4"/>
    </row>
    <row r="5" spans="1:74" ht="15" customHeight="1" x14ac:dyDescent="0.3">
      <c r="A5" s="79"/>
      <c r="B5" s="241" t="s">
        <v>511</v>
      </c>
      <c r="C5" s="242"/>
      <c r="D5" s="242"/>
      <c r="E5" s="242"/>
      <c r="F5" s="242"/>
      <c r="G5" s="242"/>
      <c r="H5" s="247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9"/>
      <c r="V5" s="91"/>
      <c r="W5" s="167" t="s">
        <v>513</v>
      </c>
      <c r="X5" s="168"/>
      <c r="Y5" s="168"/>
      <c r="Z5" s="168"/>
      <c r="AA5" s="168"/>
      <c r="AB5" s="177"/>
      <c r="AC5" s="178"/>
      <c r="AD5" s="178"/>
      <c r="AE5" s="178"/>
      <c r="AF5" s="178"/>
      <c r="AG5" s="178"/>
      <c r="AH5" s="178"/>
      <c r="AI5" s="178"/>
      <c r="AJ5" s="178"/>
      <c r="AK5" s="179"/>
      <c r="AL5"/>
      <c r="AM5" s="81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74" ht="15" customHeight="1" thickBot="1" x14ac:dyDescent="0.45">
      <c r="B6" s="243"/>
      <c r="C6" s="244"/>
      <c r="D6" s="244"/>
      <c r="E6" s="244"/>
      <c r="F6" s="244"/>
      <c r="G6" s="244"/>
      <c r="H6" s="250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2"/>
      <c r="V6" s="91"/>
      <c r="W6" s="169" t="s">
        <v>514</v>
      </c>
      <c r="X6" s="170"/>
      <c r="Y6" s="170"/>
      <c r="Z6" s="170"/>
      <c r="AA6" s="170"/>
      <c r="AB6" s="170"/>
      <c r="AC6" s="170"/>
      <c r="AD6" s="168" t="s">
        <v>516</v>
      </c>
      <c r="AE6" s="168"/>
      <c r="AF6" s="168"/>
      <c r="AG6" s="168"/>
      <c r="AH6" s="168"/>
      <c r="AI6" s="168"/>
      <c r="AJ6" s="168"/>
      <c r="AK6" s="173"/>
      <c r="AL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</row>
    <row r="7" spans="1:74" ht="15" customHeight="1" thickBot="1" x14ac:dyDescent="0.3">
      <c r="B7" s="92"/>
      <c r="C7" s="92"/>
      <c r="D7" s="92"/>
      <c r="E7" s="92"/>
      <c r="F7" s="92"/>
      <c r="G7" s="92"/>
      <c r="H7" s="93"/>
      <c r="I7" s="92"/>
      <c r="J7" s="92"/>
      <c r="K7" s="92"/>
      <c r="L7" s="92"/>
      <c r="M7" s="92"/>
      <c r="N7" s="92"/>
      <c r="O7" s="94"/>
      <c r="P7" s="94"/>
      <c r="Q7" s="94"/>
      <c r="R7" s="95"/>
      <c r="S7" s="23"/>
      <c r="T7" s="23"/>
      <c r="U7" s="23"/>
      <c r="V7" s="96"/>
      <c r="W7" s="171" t="s">
        <v>515</v>
      </c>
      <c r="X7" s="172"/>
      <c r="Y7" s="172"/>
      <c r="Z7" s="172"/>
      <c r="AA7" s="172"/>
      <c r="AB7" s="180"/>
      <c r="AC7" s="181"/>
      <c r="AD7" s="181"/>
      <c r="AE7" s="181"/>
      <c r="AF7" s="181"/>
      <c r="AG7" s="181"/>
      <c r="AH7" s="181"/>
      <c r="AI7" s="181"/>
      <c r="AJ7" s="181"/>
      <c r="AK7" s="182"/>
      <c r="AL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</row>
    <row r="8" spans="1:74" ht="15" customHeight="1" thickBot="1" x14ac:dyDescent="0.45"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</row>
    <row r="9" spans="1:74" ht="12" customHeight="1" x14ac:dyDescent="0.4">
      <c r="A9" s="194" t="s">
        <v>356</v>
      </c>
      <c r="B9" s="196" t="s">
        <v>357</v>
      </c>
      <c r="C9" s="197"/>
      <c r="D9" s="197"/>
      <c r="E9" s="197"/>
      <c r="F9" s="197"/>
      <c r="G9" s="198"/>
      <c r="H9" s="196" t="s">
        <v>359</v>
      </c>
      <c r="I9" s="197"/>
      <c r="J9" s="197"/>
      <c r="K9" s="197"/>
      <c r="L9" s="197"/>
      <c r="M9" s="197"/>
      <c r="N9" s="197"/>
      <c r="O9" s="197"/>
      <c r="P9" s="197"/>
      <c r="Q9" s="198"/>
      <c r="R9" s="202" t="s">
        <v>360</v>
      </c>
      <c r="S9" s="202"/>
      <c r="T9" s="202"/>
      <c r="U9" s="202"/>
      <c r="V9" s="202"/>
      <c r="W9" s="202"/>
      <c r="X9" s="187" t="s">
        <v>503</v>
      </c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8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4" ht="12" customHeight="1" x14ac:dyDescent="0.4">
      <c r="A10" s="195"/>
      <c r="B10" s="199"/>
      <c r="C10" s="200"/>
      <c r="D10" s="200"/>
      <c r="E10" s="200"/>
      <c r="F10" s="200"/>
      <c r="G10" s="201"/>
      <c r="H10" s="199"/>
      <c r="I10" s="200"/>
      <c r="J10" s="200"/>
      <c r="K10" s="200"/>
      <c r="L10" s="200"/>
      <c r="M10" s="200"/>
      <c r="N10" s="200"/>
      <c r="O10" s="200"/>
      <c r="P10" s="200"/>
      <c r="Q10" s="201"/>
      <c r="R10" s="206" t="s">
        <v>17</v>
      </c>
      <c r="S10" s="207"/>
      <c r="T10" s="208"/>
      <c r="U10" s="206" t="s">
        <v>504</v>
      </c>
      <c r="V10" s="207"/>
      <c r="W10" s="208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9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4" ht="25.5" customHeight="1" x14ac:dyDescent="0.4">
      <c r="A11" s="87">
        <v>1</v>
      </c>
      <c r="B11" s="191"/>
      <c r="C11" s="192"/>
      <c r="D11" s="192"/>
      <c r="E11" s="192"/>
      <c r="F11" s="192"/>
      <c r="G11" s="193"/>
      <c r="H11" s="203"/>
      <c r="I11" s="204"/>
      <c r="J11" s="204"/>
      <c r="K11" s="204"/>
      <c r="L11" s="204"/>
      <c r="M11" s="204"/>
      <c r="N11" s="204"/>
      <c r="O11" s="204"/>
      <c r="P11" s="204"/>
      <c r="Q11" s="205"/>
      <c r="R11" s="183"/>
      <c r="S11" s="184"/>
      <c r="T11" s="60" t="s">
        <v>361</v>
      </c>
      <c r="U11" s="183"/>
      <c r="V11" s="184"/>
      <c r="W11" s="60" t="s">
        <v>361</v>
      </c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6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</row>
    <row r="12" spans="1:74" ht="25.5" customHeight="1" x14ac:dyDescent="0.4">
      <c r="A12" s="87">
        <v>2</v>
      </c>
      <c r="B12" s="191"/>
      <c r="C12" s="192"/>
      <c r="D12" s="192"/>
      <c r="E12" s="192"/>
      <c r="F12" s="192"/>
      <c r="G12" s="193"/>
      <c r="H12" s="203"/>
      <c r="I12" s="204"/>
      <c r="J12" s="204"/>
      <c r="K12" s="204"/>
      <c r="L12" s="204"/>
      <c r="M12" s="204"/>
      <c r="N12" s="204"/>
      <c r="O12" s="204"/>
      <c r="P12" s="204"/>
      <c r="Q12" s="205"/>
      <c r="R12" s="183"/>
      <c r="S12" s="184"/>
      <c r="T12" s="60" t="s">
        <v>361</v>
      </c>
      <c r="U12" s="183"/>
      <c r="V12" s="184"/>
      <c r="W12" s="60" t="s">
        <v>361</v>
      </c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6"/>
    </row>
    <row r="13" spans="1:74" ht="25.5" customHeight="1" x14ac:dyDescent="0.4">
      <c r="A13" s="87">
        <v>3</v>
      </c>
      <c r="B13" s="191"/>
      <c r="C13" s="192"/>
      <c r="D13" s="192"/>
      <c r="E13" s="192"/>
      <c r="F13" s="192"/>
      <c r="G13" s="193"/>
      <c r="H13" s="203"/>
      <c r="I13" s="204"/>
      <c r="J13" s="204"/>
      <c r="K13" s="204"/>
      <c r="L13" s="204"/>
      <c r="M13" s="204"/>
      <c r="N13" s="204"/>
      <c r="O13" s="204"/>
      <c r="P13" s="204"/>
      <c r="Q13" s="205"/>
      <c r="R13" s="183"/>
      <c r="S13" s="184"/>
      <c r="T13" s="60" t="s">
        <v>361</v>
      </c>
      <c r="U13" s="183"/>
      <c r="V13" s="184"/>
      <c r="W13" s="60" t="s">
        <v>361</v>
      </c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6"/>
    </row>
    <row r="14" spans="1:74" ht="25.5" customHeight="1" x14ac:dyDescent="0.4">
      <c r="A14" s="87">
        <v>4</v>
      </c>
      <c r="B14" s="191"/>
      <c r="C14" s="192"/>
      <c r="D14" s="192"/>
      <c r="E14" s="192"/>
      <c r="F14" s="192"/>
      <c r="G14" s="193"/>
      <c r="H14" s="203"/>
      <c r="I14" s="204"/>
      <c r="J14" s="204"/>
      <c r="K14" s="204"/>
      <c r="L14" s="204"/>
      <c r="M14" s="204"/>
      <c r="N14" s="204"/>
      <c r="O14" s="204"/>
      <c r="P14" s="204"/>
      <c r="Q14" s="205"/>
      <c r="R14" s="183"/>
      <c r="S14" s="184"/>
      <c r="T14" s="60" t="s">
        <v>361</v>
      </c>
      <c r="U14" s="183"/>
      <c r="V14" s="184"/>
      <c r="W14" s="60" t="s">
        <v>361</v>
      </c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6"/>
    </row>
    <row r="15" spans="1:74" ht="25.5" customHeight="1" x14ac:dyDescent="0.4">
      <c r="A15" s="87">
        <v>5</v>
      </c>
      <c r="B15" s="191"/>
      <c r="C15" s="192"/>
      <c r="D15" s="192"/>
      <c r="E15" s="192"/>
      <c r="F15" s="192"/>
      <c r="G15" s="193"/>
      <c r="H15" s="203"/>
      <c r="I15" s="204"/>
      <c r="J15" s="204"/>
      <c r="K15" s="204"/>
      <c r="L15" s="204"/>
      <c r="M15" s="204"/>
      <c r="N15" s="204"/>
      <c r="O15" s="204"/>
      <c r="P15" s="204"/>
      <c r="Q15" s="205"/>
      <c r="R15" s="183"/>
      <c r="S15" s="184"/>
      <c r="T15" s="60" t="s">
        <v>361</v>
      </c>
      <c r="U15" s="183"/>
      <c r="V15" s="184"/>
      <c r="W15" s="60" t="s">
        <v>361</v>
      </c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6"/>
    </row>
    <row r="16" spans="1:74" ht="25.5" customHeight="1" x14ac:dyDescent="0.4">
      <c r="A16" s="87">
        <v>6</v>
      </c>
      <c r="B16" s="191"/>
      <c r="C16" s="192"/>
      <c r="D16" s="192"/>
      <c r="E16" s="192"/>
      <c r="F16" s="192"/>
      <c r="G16" s="193"/>
      <c r="H16" s="203"/>
      <c r="I16" s="204"/>
      <c r="J16" s="204"/>
      <c r="K16" s="204"/>
      <c r="L16" s="204"/>
      <c r="M16" s="204"/>
      <c r="N16" s="204"/>
      <c r="O16" s="204"/>
      <c r="P16" s="204"/>
      <c r="Q16" s="205"/>
      <c r="R16" s="183"/>
      <c r="S16" s="184"/>
      <c r="T16" s="60" t="s">
        <v>361</v>
      </c>
      <c r="U16" s="183"/>
      <c r="V16" s="184"/>
      <c r="W16" s="60" t="s">
        <v>361</v>
      </c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6"/>
    </row>
    <row r="17" spans="1:38" ht="25.5" customHeight="1" x14ac:dyDescent="0.4">
      <c r="A17" s="87">
        <v>7</v>
      </c>
      <c r="B17" s="191"/>
      <c r="C17" s="192"/>
      <c r="D17" s="192"/>
      <c r="E17" s="192"/>
      <c r="F17" s="192"/>
      <c r="G17" s="193"/>
      <c r="H17" s="203"/>
      <c r="I17" s="204"/>
      <c r="J17" s="204"/>
      <c r="K17" s="204"/>
      <c r="L17" s="204"/>
      <c r="M17" s="204"/>
      <c r="N17" s="204"/>
      <c r="O17" s="204"/>
      <c r="P17" s="204"/>
      <c r="Q17" s="205"/>
      <c r="R17" s="183"/>
      <c r="S17" s="184"/>
      <c r="T17" s="60" t="s">
        <v>361</v>
      </c>
      <c r="U17" s="183"/>
      <c r="V17" s="184"/>
      <c r="W17" s="60" t="s">
        <v>361</v>
      </c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6"/>
    </row>
    <row r="18" spans="1:38" ht="25.5" customHeight="1" x14ac:dyDescent="0.4">
      <c r="A18" s="87">
        <v>8</v>
      </c>
      <c r="B18" s="191"/>
      <c r="C18" s="192"/>
      <c r="D18" s="192"/>
      <c r="E18" s="192"/>
      <c r="F18" s="192"/>
      <c r="G18" s="193"/>
      <c r="H18" s="203"/>
      <c r="I18" s="204"/>
      <c r="J18" s="204"/>
      <c r="K18" s="204"/>
      <c r="L18" s="204"/>
      <c r="M18" s="204"/>
      <c r="N18" s="204"/>
      <c r="O18" s="204"/>
      <c r="P18" s="204"/>
      <c r="Q18" s="205"/>
      <c r="R18" s="183"/>
      <c r="S18" s="184"/>
      <c r="T18" s="60" t="s">
        <v>361</v>
      </c>
      <c r="U18" s="183"/>
      <c r="V18" s="184"/>
      <c r="W18" s="60" t="s">
        <v>361</v>
      </c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6"/>
    </row>
    <row r="19" spans="1:38" ht="25.5" customHeight="1" x14ac:dyDescent="0.4">
      <c r="A19" s="87">
        <v>9</v>
      </c>
      <c r="B19" s="191"/>
      <c r="C19" s="192"/>
      <c r="D19" s="192"/>
      <c r="E19" s="192"/>
      <c r="F19" s="192"/>
      <c r="G19" s="193"/>
      <c r="H19" s="203"/>
      <c r="I19" s="204"/>
      <c r="J19" s="204"/>
      <c r="K19" s="204"/>
      <c r="L19" s="204"/>
      <c r="M19" s="204"/>
      <c r="N19" s="204"/>
      <c r="O19" s="204"/>
      <c r="P19" s="204"/>
      <c r="Q19" s="205"/>
      <c r="R19" s="183"/>
      <c r="S19" s="184"/>
      <c r="T19" s="60" t="s">
        <v>361</v>
      </c>
      <c r="U19" s="183"/>
      <c r="V19" s="184"/>
      <c r="W19" s="60" t="s">
        <v>361</v>
      </c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6"/>
    </row>
    <row r="20" spans="1:38" ht="25.5" customHeight="1" x14ac:dyDescent="0.4">
      <c r="A20" s="87">
        <v>10</v>
      </c>
      <c r="B20" s="191"/>
      <c r="C20" s="192"/>
      <c r="D20" s="192"/>
      <c r="E20" s="192"/>
      <c r="F20" s="192"/>
      <c r="G20" s="193"/>
      <c r="H20" s="203"/>
      <c r="I20" s="204"/>
      <c r="J20" s="204"/>
      <c r="K20" s="204"/>
      <c r="L20" s="204"/>
      <c r="M20" s="204"/>
      <c r="N20" s="204"/>
      <c r="O20" s="204"/>
      <c r="P20" s="204"/>
      <c r="Q20" s="205"/>
      <c r="R20" s="183"/>
      <c r="S20" s="184"/>
      <c r="T20" s="60" t="s">
        <v>361</v>
      </c>
      <c r="U20" s="183"/>
      <c r="V20" s="184"/>
      <c r="W20" s="60" t="s">
        <v>361</v>
      </c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6"/>
    </row>
    <row r="21" spans="1:38" ht="25.5" customHeight="1" x14ac:dyDescent="0.4">
      <c r="A21" s="87">
        <v>11</v>
      </c>
      <c r="B21" s="191"/>
      <c r="C21" s="192"/>
      <c r="D21" s="192"/>
      <c r="E21" s="192"/>
      <c r="F21" s="192"/>
      <c r="G21" s="193"/>
      <c r="H21" s="203"/>
      <c r="I21" s="204"/>
      <c r="J21" s="204"/>
      <c r="K21" s="204"/>
      <c r="L21" s="204"/>
      <c r="M21" s="204"/>
      <c r="N21" s="204"/>
      <c r="O21" s="204"/>
      <c r="P21" s="204"/>
      <c r="Q21" s="205"/>
      <c r="R21" s="183"/>
      <c r="S21" s="184"/>
      <c r="T21" s="60" t="s">
        <v>361</v>
      </c>
      <c r="U21" s="183"/>
      <c r="V21" s="184"/>
      <c r="W21" s="60" t="s">
        <v>361</v>
      </c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6"/>
    </row>
    <row r="22" spans="1:38" ht="25.5" customHeight="1" x14ac:dyDescent="0.4">
      <c r="A22" s="87">
        <v>12</v>
      </c>
      <c r="B22" s="191"/>
      <c r="C22" s="192"/>
      <c r="D22" s="192"/>
      <c r="E22" s="192"/>
      <c r="F22" s="192"/>
      <c r="G22" s="193"/>
      <c r="H22" s="203"/>
      <c r="I22" s="204"/>
      <c r="J22" s="204"/>
      <c r="K22" s="204"/>
      <c r="L22" s="204"/>
      <c r="M22" s="204"/>
      <c r="N22" s="204"/>
      <c r="O22" s="204"/>
      <c r="P22" s="204"/>
      <c r="Q22" s="205"/>
      <c r="R22" s="183"/>
      <c r="S22" s="184"/>
      <c r="T22" s="60" t="s">
        <v>361</v>
      </c>
      <c r="U22" s="183"/>
      <c r="V22" s="184"/>
      <c r="W22" s="60" t="s">
        <v>361</v>
      </c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6"/>
    </row>
    <row r="23" spans="1:38" ht="25.5" customHeight="1" x14ac:dyDescent="0.4">
      <c r="A23" s="87">
        <v>13</v>
      </c>
      <c r="B23" s="191"/>
      <c r="C23" s="192"/>
      <c r="D23" s="192"/>
      <c r="E23" s="192"/>
      <c r="F23" s="192"/>
      <c r="G23" s="193"/>
      <c r="H23" s="203"/>
      <c r="I23" s="204"/>
      <c r="J23" s="204"/>
      <c r="K23" s="204"/>
      <c r="L23" s="204"/>
      <c r="M23" s="204"/>
      <c r="N23" s="204"/>
      <c r="O23" s="204"/>
      <c r="P23" s="204"/>
      <c r="Q23" s="205"/>
      <c r="R23" s="183"/>
      <c r="S23" s="184"/>
      <c r="T23" s="60" t="s">
        <v>361</v>
      </c>
      <c r="U23" s="183"/>
      <c r="V23" s="184"/>
      <c r="W23" s="60" t="s">
        <v>361</v>
      </c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6"/>
    </row>
    <row r="24" spans="1:38" ht="25.5" customHeight="1" x14ac:dyDescent="0.4">
      <c r="A24" s="87">
        <v>14</v>
      </c>
      <c r="B24" s="191"/>
      <c r="C24" s="192"/>
      <c r="D24" s="192"/>
      <c r="E24" s="192"/>
      <c r="F24" s="192"/>
      <c r="G24" s="193"/>
      <c r="H24" s="203"/>
      <c r="I24" s="204"/>
      <c r="J24" s="204"/>
      <c r="K24" s="204"/>
      <c r="L24" s="204"/>
      <c r="M24" s="204"/>
      <c r="N24" s="204"/>
      <c r="O24" s="204"/>
      <c r="P24" s="204"/>
      <c r="Q24" s="205"/>
      <c r="R24" s="183"/>
      <c r="S24" s="184"/>
      <c r="T24" s="60" t="s">
        <v>361</v>
      </c>
      <c r="U24" s="183"/>
      <c r="V24" s="184"/>
      <c r="W24" s="60" t="s">
        <v>361</v>
      </c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6"/>
    </row>
    <row r="25" spans="1:38" ht="25.5" customHeight="1" x14ac:dyDescent="0.4">
      <c r="A25" s="87">
        <v>15</v>
      </c>
      <c r="B25" s="191"/>
      <c r="C25" s="192"/>
      <c r="D25" s="192"/>
      <c r="E25" s="192"/>
      <c r="F25" s="192"/>
      <c r="G25" s="193"/>
      <c r="H25" s="203"/>
      <c r="I25" s="204"/>
      <c r="J25" s="204"/>
      <c r="K25" s="204"/>
      <c r="L25" s="204"/>
      <c r="M25" s="204"/>
      <c r="N25" s="204"/>
      <c r="O25" s="204"/>
      <c r="P25" s="204"/>
      <c r="Q25" s="205"/>
      <c r="R25" s="183"/>
      <c r="S25" s="184"/>
      <c r="T25" s="60" t="s">
        <v>361</v>
      </c>
      <c r="U25" s="183"/>
      <c r="V25" s="184"/>
      <c r="W25" s="60" t="s">
        <v>361</v>
      </c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6"/>
    </row>
    <row r="26" spans="1:38" ht="25.5" customHeight="1" x14ac:dyDescent="0.4">
      <c r="A26" s="87">
        <v>16</v>
      </c>
      <c r="B26" s="191"/>
      <c r="C26" s="192"/>
      <c r="D26" s="192"/>
      <c r="E26" s="192"/>
      <c r="F26" s="192"/>
      <c r="G26" s="193"/>
      <c r="H26" s="203"/>
      <c r="I26" s="204"/>
      <c r="J26" s="204"/>
      <c r="K26" s="204"/>
      <c r="L26" s="204"/>
      <c r="M26" s="204"/>
      <c r="N26" s="204"/>
      <c r="O26" s="204"/>
      <c r="P26" s="204"/>
      <c r="Q26" s="205"/>
      <c r="R26" s="183"/>
      <c r="S26" s="184"/>
      <c r="T26" s="60" t="s">
        <v>361</v>
      </c>
      <c r="U26" s="183"/>
      <c r="V26" s="184"/>
      <c r="W26" s="60" t="s">
        <v>361</v>
      </c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6"/>
    </row>
    <row r="27" spans="1:38" ht="25.5" customHeight="1" x14ac:dyDescent="0.4">
      <c r="A27" s="87">
        <v>17</v>
      </c>
      <c r="B27" s="191"/>
      <c r="C27" s="192"/>
      <c r="D27" s="192"/>
      <c r="E27" s="192"/>
      <c r="F27" s="192"/>
      <c r="G27" s="193"/>
      <c r="H27" s="203"/>
      <c r="I27" s="204"/>
      <c r="J27" s="204"/>
      <c r="K27" s="204"/>
      <c r="L27" s="204"/>
      <c r="M27" s="204"/>
      <c r="N27" s="204"/>
      <c r="O27" s="204"/>
      <c r="P27" s="204"/>
      <c r="Q27" s="205"/>
      <c r="R27" s="183"/>
      <c r="S27" s="184"/>
      <c r="T27" s="60" t="s">
        <v>361</v>
      </c>
      <c r="U27" s="183"/>
      <c r="V27" s="184"/>
      <c r="W27" s="60" t="s">
        <v>361</v>
      </c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6"/>
    </row>
    <row r="28" spans="1:38" ht="25.5" customHeight="1" x14ac:dyDescent="0.4">
      <c r="A28" s="87">
        <v>18</v>
      </c>
      <c r="B28" s="191"/>
      <c r="C28" s="192"/>
      <c r="D28" s="192"/>
      <c r="E28" s="192"/>
      <c r="F28" s="192"/>
      <c r="G28" s="193"/>
      <c r="H28" s="203"/>
      <c r="I28" s="204"/>
      <c r="J28" s="204"/>
      <c r="K28" s="204"/>
      <c r="L28" s="204"/>
      <c r="M28" s="204"/>
      <c r="N28" s="204"/>
      <c r="O28" s="204"/>
      <c r="P28" s="204"/>
      <c r="Q28" s="205"/>
      <c r="R28" s="183"/>
      <c r="S28" s="184"/>
      <c r="T28" s="60" t="s">
        <v>361</v>
      </c>
      <c r="U28" s="183"/>
      <c r="V28" s="184"/>
      <c r="W28" s="60" t="s">
        <v>361</v>
      </c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6"/>
    </row>
    <row r="29" spans="1:38" ht="25.5" customHeight="1" x14ac:dyDescent="0.4">
      <c r="A29" s="87">
        <v>19</v>
      </c>
      <c r="B29" s="191"/>
      <c r="C29" s="192"/>
      <c r="D29" s="192"/>
      <c r="E29" s="192"/>
      <c r="F29" s="192"/>
      <c r="G29" s="193"/>
      <c r="H29" s="203"/>
      <c r="I29" s="204"/>
      <c r="J29" s="204"/>
      <c r="K29" s="204"/>
      <c r="L29" s="204"/>
      <c r="M29" s="204"/>
      <c r="N29" s="204"/>
      <c r="O29" s="204"/>
      <c r="P29" s="204"/>
      <c r="Q29" s="205"/>
      <c r="R29" s="183"/>
      <c r="S29" s="184"/>
      <c r="T29" s="60" t="s">
        <v>361</v>
      </c>
      <c r="U29" s="183"/>
      <c r="V29" s="184"/>
      <c r="W29" s="60" t="s">
        <v>361</v>
      </c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6"/>
    </row>
    <row r="30" spans="1:38" ht="25.5" customHeight="1" x14ac:dyDescent="0.4">
      <c r="A30" s="87">
        <v>20</v>
      </c>
      <c r="B30" s="191"/>
      <c r="C30" s="192"/>
      <c r="D30" s="192"/>
      <c r="E30" s="192"/>
      <c r="F30" s="192"/>
      <c r="G30" s="193"/>
      <c r="H30" s="203"/>
      <c r="I30" s="204"/>
      <c r="J30" s="204"/>
      <c r="K30" s="204"/>
      <c r="L30" s="204"/>
      <c r="M30" s="204"/>
      <c r="N30" s="204"/>
      <c r="O30" s="204"/>
      <c r="P30" s="204"/>
      <c r="Q30" s="205"/>
      <c r="R30" s="183"/>
      <c r="S30" s="184"/>
      <c r="T30" s="60" t="s">
        <v>361</v>
      </c>
      <c r="U30" s="183"/>
      <c r="V30" s="184"/>
      <c r="W30" s="60" t="s">
        <v>361</v>
      </c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6"/>
    </row>
    <row r="31" spans="1:38" ht="25.5" customHeight="1" x14ac:dyDescent="0.4">
      <c r="A31" s="87">
        <v>21</v>
      </c>
      <c r="B31" s="191"/>
      <c r="C31" s="192"/>
      <c r="D31" s="192"/>
      <c r="E31" s="192"/>
      <c r="F31" s="192"/>
      <c r="G31" s="193"/>
      <c r="H31" s="203"/>
      <c r="I31" s="204"/>
      <c r="J31" s="204"/>
      <c r="K31" s="204"/>
      <c r="L31" s="204"/>
      <c r="M31" s="204"/>
      <c r="N31" s="204"/>
      <c r="O31" s="204"/>
      <c r="P31" s="204"/>
      <c r="Q31" s="205"/>
      <c r="R31" s="183"/>
      <c r="S31" s="184"/>
      <c r="T31" s="60" t="s">
        <v>361</v>
      </c>
      <c r="U31" s="183"/>
      <c r="V31" s="184"/>
      <c r="W31" s="60" t="s">
        <v>361</v>
      </c>
      <c r="X31" s="218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20"/>
    </row>
    <row r="32" spans="1:38" ht="25.5" customHeight="1" x14ac:dyDescent="0.4">
      <c r="A32" s="87">
        <v>22</v>
      </c>
      <c r="B32" s="191"/>
      <c r="C32" s="192"/>
      <c r="D32" s="192"/>
      <c r="E32" s="192"/>
      <c r="F32" s="192"/>
      <c r="G32" s="193"/>
      <c r="H32" s="203"/>
      <c r="I32" s="204"/>
      <c r="J32" s="204"/>
      <c r="K32" s="204"/>
      <c r="L32" s="204"/>
      <c r="M32" s="204"/>
      <c r="N32" s="204"/>
      <c r="O32" s="204"/>
      <c r="P32" s="204"/>
      <c r="Q32" s="205"/>
      <c r="R32" s="183"/>
      <c r="S32" s="184"/>
      <c r="T32" s="60" t="s">
        <v>361</v>
      </c>
      <c r="U32" s="183"/>
      <c r="V32" s="184"/>
      <c r="W32" s="60" t="s">
        <v>361</v>
      </c>
      <c r="X32" s="218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20"/>
    </row>
    <row r="33" spans="1:38" ht="25.5" customHeight="1" x14ac:dyDescent="0.4">
      <c r="A33" s="87">
        <v>23</v>
      </c>
      <c r="B33" s="191"/>
      <c r="C33" s="192"/>
      <c r="D33" s="192"/>
      <c r="E33" s="192"/>
      <c r="F33" s="192"/>
      <c r="G33" s="193"/>
      <c r="H33" s="203"/>
      <c r="I33" s="204"/>
      <c r="J33" s="204"/>
      <c r="K33" s="204"/>
      <c r="L33" s="204"/>
      <c r="M33" s="204"/>
      <c r="N33" s="204"/>
      <c r="O33" s="204"/>
      <c r="P33" s="204"/>
      <c r="Q33" s="205"/>
      <c r="R33" s="183"/>
      <c r="S33" s="184"/>
      <c r="T33" s="60" t="s">
        <v>361</v>
      </c>
      <c r="U33" s="183"/>
      <c r="V33" s="184"/>
      <c r="W33" s="60" t="s">
        <v>361</v>
      </c>
      <c r="X33" s="218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20"/>
    </row>
    <row r="34" spans="1:38" ht="25.5" customHeight="1" x14ac:dyDescent="0.4">
      <c r="A34" s="87">
        <v>24</v>
      </c>
      <c r="B34" s="191"/>
      <c r="C34" s="192"/>
      <c r="D34" s="192"/>
      <c r="E34" s="192"/>
      <c r="F34" s="192"/>
      <c r="G34" s="193"/>
      <c r="H34" s="203"/>
      <c r="I34" s="204"/>
      <c r="J34" s="204"/>
      <c r="K34" s="204"/>
      <c r="L34" s="204"/>
      <c r="M34" s="204"/>
      <c r="N34" s="204"/>
      <c r="O34" s="204"/>
      <c r="P34" s="204"/>
      <c r="Q34" s="205"/>
      <c r="R34" s="183"/>
      <c r="S34" s="184"/>
      <c r="T34" s="60" t="s">
        <v>361</v>
      </c>
      <c r="U34" s="183"/>
      <c r="V34" s="184"/>
      <c r="W34" s="60" t="s">
        <v>361</v>
      </c>
      <c r="X34" s="218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20"/>
    </row>
    <row r="35" spans="1:38" ht="24" customHeight="1" thickBot="1" x14ac:dyDescent="0.45">
      <c r="A35" s="88">
        <v>25</v>
      </c>
      <c r="B35" s="229"/>
      <c r="C35" s="230"/>
      <c r="D35" s="230"/>
      <c r="E35" s="230"/>
      <c r="F35" s="230"/>
      <c r="G35" s="231"/>
      <c r="H35" s="232"/>
      <c r="I35" s="233"/>
      <c r="J35" s="233"/>
      <c r="K35" s="233"/>
      <c r="L35" s="233"/>
      <c r="M35" s="233"/>
      <c r="N35" s="233"/>
      <c r="O35" s="233"/>
      <c r="P35" s="233"/>
      <c r="Q35" s="234"/>
      <c r="R35" s="235"/>
      <c r="S35" s="236"/>
      <c r="T35" s="89" t="s">
        <v>361</v>
      </c>
      <c r="U35" s="235"/>
      <c r="V35" s="236"/>
      <c r="W35" s="89" t="s">
        <v>361</v>
      </c>
      <c r="X35" s="237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9"/>
    </row>
    <row r="36" spans="1:38" s="79" customFormat="1" ht="15" customHeight="1" x14ac:dyDescent="0.4">
      <c r="A36" s="216" t="s">
        <v>500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</row>
    <row r="37" spans="1:38" s="79" customFormat="1" ht="25.5" customHeight="1" thickBot="1" x14ac:dyDescent="0.3">
      <c r="A37" s="84"/>
      <c r="B37" s="85"/>
      <c r="C37" s="85"/>
      <c r="D37" s="85"/>
      <c r="E37" s="85"/>
      <c r="F37" s="85"/>
      <c r="G37" s="85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3"/>
      <c r="U37" s="84"/>
      <c r="V37" s="84"/>
      <c r="W37" s="83"/>
      <c r="X37" s="84"/>
      <c r="Y37" s="90"/>
      <c r="Z37" s="90"/>
      <c r="AA37" s="90"/>
      <c r="AB37" s="90"/>
      <c r="AC37" s="215" t="s">
        <v>502</v>
      </c>
      <c r="AD37" s="215"/>
      <c r="AE37" s="215"/>
      <c r="AF37" s="214" t="str">
        <f>IF($H$5=0,"",$H$5)</f>
        <v/>
      </c>
      <c r="AG37" s="214"/>
      <c r="AH37" s="214"/>
      <c r="AI37" s="214"/>
      <c r="AJ37" s="214"/>
      <c r="AK37" s="214"/>
      <c r="AL37" s="214"/>
    </row>
    <row r="38" spans="1:38" ht="12" customHeight="1" x14ac:dyDescent="0.4">
      <c r="A38" s="221" t="s">
        <v>356</v>
      </c>
      <c r="B38" s="223" t="s">
        <v>357</v>
      </c>
      <c r="C38" s="224"/>
      <c r="D38" s="224"/>
      <c r="E38" s="224"/>
      <c r="F38" s="224"/>
      <c r="G38" s="225"/>
      <c r="H38" s="209" t="s">
        <v>359</v>
      </c>
      <c r="I38" s="209"/>
      <c r="J38" s="209"/>
      <c r="K38" s="209"/>
      <c r="L38" s="209"/>
      <c r="M38" s="209"/>
      <c r="N38" s="209"/>
      <c r="O38" s="209"/>
      <c r="P38" s="209"/>
      <c r="Q38" s="209"/>
      <c r="R38" s="211" t="s">
        <v>360</v>
      </c>
      <c r="S38" s="211"/>
      <c r="T38" s="211"/>
      <c r="U38" s="211"/>
      <c r="V38" s="211"/>
      <c r="W38" s="211"/>
      <c r="X38" s="209" t="s">
        <v>503</v>
      </c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12"/>
    </row>
    <row r="39" spans="1:38" ht="12" customHeight="1" x14ac:dyDescent="0.4">
      <c r="A39" s="222"/>
      <c r="B39" s="226"/>
      <c r="C39" s="227"/>
      <c r="D39" s="227"/>
      <c r="E39" s="227"/>
      <c r="F39" s="227"/>
      <c r="G39" s="228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7" t="s">
        <v>17</v>
      </c>
      <c r="S39" s="217"/>
      <c r="T39" s="217"/>
      <c r="U39" s="217" t="s">
        <v>504</v>
      </c>
      <c r="V39" s="217"/>
      <c r="W39" s="217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3"/>
    </row>
    <row r="40" spans="1:38" ht="25.5" customHeight="1" x14ac:dyDescent="0.4">
      <c r="A40" s="87">
        <v>26</v>
      </c>
      <c r="B40" s="191"/>
      <c r="C40" s="192"/>
      <c r="D40" s="192"/>
      <c r="E40" s="192"/>
      <c r="F40" s="192"/>
      <c r="G40" s="193"/>
      <c r="H40" s="203"/>
      <c r="I40" s="204"/>
      <c r="J40" s="204"/>
      <c r="K40" s="204"/>
      <c r="L40" s="204"/>
      <c r="M40" s="204"/>
      <c r="N40" s="204"/>
      <c r="O40" s="204"/>
      <c r="P40" s="204"/>
      <c r="Q40" s="205"/>
      <c r="R40" s="183"/>
      <c r="S40" s="184"/>
      <c r="T40" s="60" t="s">
        <v>361</v>
      </c>
      <c r="U40" s="183"/>
      <c r="V40" s="184"/>
      <c r="W40" s="60" t="s">
        <v>361</v>
      </c>
      <c r="X40" s="218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20"/>
    </row>
    <row r="41" spans="1:38" ht="25.5" customHeight="1" x14ac:dyDescent="0.4">
      <c r="A41" s="87">
        <v>27</v>
      </c>
      <c r="B41" s="191"/>
      <c r="C41" s="192"/>
      <c r="D41" s="192"/>
      <c r="E41" s="192"/>
      <c r="F41" s="192"/>
      <c r="G41" s="193"/>
      <c r="H41" s="203"/>
      <c r="I41" s="204"/>
      <c r="J41" s="204"/>
      <c r="K41" s="204"/>
      <c r="L41" s="204"/>
      <c r="M41" s="204"/>
      <c r="N41" s="204"/>
      <c r="O41" s="204"/>
      <c r="P41" s="204"/>
      <c r="Q41" s="205"/>
      <c r="R41" s="183"/>
      <c r="S41" s="184"/>
      <c r="T41" s="60" t="s">
        <v>361</v>
      </c>
      <c r="U41" s="183"/>
      <c r="V41" s="184"/>
      <c r="W41" s="60" t="s">
        <v>361</v>
      </c>
      <c r="X41" s="218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20"/>
    </row>
    <row r="42" spans="1:38" ht="25.5" customHeight="1" x14ac:dyDescent="0.4">
      <c r="A42" s="87">
        <v>28</v>
      </c>
      <c r="B42" s="191"/>
      <c r="C42" s="192"/>
      <c r="D42" s="192"/>
      <c r="E42" s="192"/>
      <c r="F42" s="192"/>
      <c r="G42" s="193"/>
      <c r="H42" s="203"/>
      <c r="I42" s="204"/>
      <c r="J42" s="204"/>
      <c r="K42" s="204"/>
      <c r="L42" s="204"/>
      <c r="M42" s="204"/>
      <c r="N42" s="204"/>
      <c r="O42" s="204"/>
      <c r="P42" s="204"/>
      <c r="Q42" s="205"/>
      <c r="R42" s="183"/>
      <c r="S42" s="184"/>
      <c r="T42" s="60" t="s">
        <v>361</v>
      </c>
      <c r="U42" s="183"/>
      <c r="V42" s="184"/>
      <c r="W42" s="60" t="s">
        <v>361</v>
      </c>
      <c r="X42" s="218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20"/>
    </row>
    <row r="43" spans="1:38" ht="25.5" customHeight="1" x14ac:dyDescent="0.4">
      <c r="A43" s="87">
        <v>29</v>
      </c>
      <c r="B43" s="191"/>
      <c r="C43" s="192"/>
      <c r="D43" s="192"/>
      <c r="E43" s="192"/>
      <c r="F43" s="192"/>
      <c r="G43" s="193"/>
      <c r="H43" s="203"/>
      <c r="I43" s="204"/>
      <c r="J43" s="204"/>
      <c r="K43" s="204"/>
      <c r="L43" s="204"/>
      <c r="M43" s="204"/>
      <c r="N43" s="204"/>
      <c r="O43" s="204"/>
      <c r="P43" s="204"/>
      <c r="Q43" s="205"/>
      <c r="R43" s="183"/>
      <c r="S43" s="184"/>
      <c r="T43" s="60" t="s">
        <v>361</v>
      </c>
      <c r="U43" s="183"/>
      <c r="V43" s="184"/>
      <c r="W43" s="60" t="s">
        <v>361</v>
      </c>
      <c r="X43" s="218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20"/>
    </row>
    <row r="44" spans="1:38" ht="25.5" customHeight="1" x14ac:dyDescent="0.4">
      <c r="A44" s="87">
        <v>30</v>
      </c>
      <c r="B44" s="191"/>
      <c r="C44" s="192"/>
      <c r="D44" s="192"/>
      <c r="E44" s="192"/>
      <c r="F44" s="192"/>
      <c r="G44" s="193"/>
      <c r="H44" s="203"/>
      <c r="I44" s="204"/>
      <c r="J44" s="204"/>
      <c r="K44" s="204"/>
      <c r="L44" s="204"/>
      <c r="M44" s="204"/>
      <c r="N44" s="204"/>
      <c r="O44" s="204"/>
      <c r="P44" s="204"/>
      <c r="Q44" s="205"/>
      <c r="R44" s="183"/>
      <c r="S44" s="184"/>
      <c r="T44" s="60" t="s">
        <v>361</v>
      </c>
      <c r="U44" s="183"/>
      <c r="V44" s="184"/>
      <c r="W44" s="60" t="s">
        <v>361</v>
      </c>
      <c r="X44" s="218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20"/>
    </row>
    <row r="45" spans="1:38" ht="25.5" customHeight="1" x14ac:dyDescent="0.4">
      <c r="A45" s="87">
        <v>31</v>
      </c>
      <c r="B45" s="191"/>
      <c r="C45" s="192"/>
      <c r="D45" s="192"/>
      <c r="E45" s="192"/>
      <c r="F45" s="192"/>
      <c r="G45" s="193"/>
      <c r="H45" s="203"/>
      <c r="I45" s="204"/>
      <c r="J45" s="204"/>
      <c r="K45" s="204"/>
      <c r="L45" s="204"/>
      <c r="M45" s="204"/>
      <c r="N45" s="204"/>
      <c r="O45" s="204"/>
      <c r="P45" s="204"/>
      <c r="Q45" s="205"/>
      <c r="R45" s="183"/>
      <c r="S45" s="184"/>
      <c r="T45" s="60" t="s">
        <v>361</v>
      </c>
      <c r="U45" s="183"/>
      <c r="V45" s="184"/>
      <c r="W45" s="60" t="s">
        <v>361</v>
      </c>
      <c r="X45" s="218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20"/>
    </row>
    <row r="46" spans="1:38" ht="25.5" customHeight="1" x14ac:dyDescent="0.4">
      <c r="A46" s="87">
        <v>32</v>
      </c>
      <c r="B46" s="191"/>
      <c r="C46" s="192"/>
      <c r="D46" s="192"/>
      <c r="E46" s="192"/>
      <c r="F46" s="192"/>
      <c r="G46" s="193"/>
      <c r="H46" s="203"/>
      <c r="I46" s="204"/>
      <c r="J46" s="204"/>
      <c r="K46" s="204"/>
      <c r="L46" s="204"/>
      <c r="M46" s="204"/>
      <c r="N46" s="204"/>
      <c r="O46" s="204"/>
      <c r="P46" s="204"/>
      <c r="Q46" s="205"/>
      <c r="R46" s="183"/>
      <c r="S46" s="184"/>
      <c r="T46" s="60" t="s">
        <v>361</v>
      </c>
      <c r="U46" s="183"/>
      <c r="V46" s="184"/>
      <c r="W46" s="60" t="s">
        <v>361</v>
      </c>
      <c r="X46" s="218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20"/>
    </row>
    <row r="47" spans="1:38" ht="25.5" customHeight="1" x14ac:dyDescent="0.4">
      <c r="A47" s="87">
        <v>33</v>
      </c>
      <c r="B47" s="191"/>
      <c r="C47" s="192"/>
      <c r="D47" s="192"/>
      <c r="E47" s="192"/>
      <c r="F47" s="192"/>
      <c r="G47" s="193"/>
      <c r="H47" s="203"/>
      <c r="I47" s="204"/>
      <c r="J47" s="204"/>
      <c r="K47" s="204"/>
      <c r="L47" s="204"/>
      <c r="M47" s="204"/>
      <c r="N47" s="204"/>
      <c r="O47" s="204"/>
      <c r="P47" s="204"/>
      <c r="Q47" s="205"/>
      <c r="R47" s="183"/>
      <c r="S47" s="184"/>
      <c r="T47" s="60" t="s">
        <v>361</v>
      </c>
      <c r="U47" s="183"/>
      <c r="V47" s="184"/>
      <c r="W47" s="60" t="s">
        <v>361</v>
      </c>
      <c r="X47" s="218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20"/>
    </row>
    <row r="48" spans="1:38" ht="25.5" customHeight="1" x14ac:dyDescent="0.4">
      <c r="A48" s="87">
        <v>34</v>
      </c>
      <c r="B48" s="191"/>
      <c r="C48" s="192"/>
      <c r="D48" s="192"/>
      <c r="E48" s="192"/>
      <c r="F48" s="192"/>
      <c r="G48" s="193"/>
      <c r="H48" s="203"/>
      <c r="I48" s="204"/>
      <c r="J48" s="204"/>
      <c r="K48" s="204"/>
      <c r="L48" s="204"/>
      <c r="M48" s="204"/>
      <c r="N48" s="204"/>
      <c r="O48" s="204"/>
      <c r="P48" s="204"/>
      <c r="Q48" s="205"/>
      <c r="R48" s="183"/>
      <c r="S48" s="184"/>
      <c r="T48" s="60" t="s">
        <v>361</v>
      </c>
      <c r="U48" s="183"/>
      <c r="V48" s="184"/>
      <c r="W48" s="60" t="s">
        <v>361</v>
      </c>
      <c r="X48" s="218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20"/>
    </row>
    <row r="49" spans="1:38" ht="25.5" customHeight="1" x14ac:dyDescent="0.4">
      <c r="A49" s="87">
        <v>35</v>
      </c>
      <c r="B49" s="191"/>
      <c r="C49" s="192"/>
      <c r="D49" s="192"/>
      <c r="E49" s="192"/>
      <c r="F49" s="192"/>
      <c r="G49" s="193"/>
      <c r="H49" s="203"/>
      <c r="I49" s="204"/>
      <c r="J49" s="204"/>
      <c r="K49" s="204"/>
      <c r="L49" s="204"/>
      <c r="M49" s="204"/>
      <c r="N49" s="204"/>
      <c r="O49" s="204"/>
      <c r="P49" s="204"/>
      <c r="Q49" s="205"/>
      <c r="R49" s="183"/>
      <c r="S49" s="184"/>
      <c r="T49" s="60" t="s">
        <v>361</v>
      </c>
      <c r="U49" s="183"/>
      <c r="V49" s="184"/>
      <c r="W49" s="60" t="s">
        <v>361</v>
      </c>
      <c r="X49" s="218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20"/>
    </row>
    <row r="50" spans="1:38" ht="25.5" customHeight="1" x14ac:dyDescent="0.4">
      <c r="A50" s="87">
        <v>36</v>
      </c>
      <c r="B50" s="191"/>
      <c r="C50" s="192"/>
      <c r="D50" s="192"/>
      <c r="E50" s="192"/>
      <c r="F50" s="192"/>
      <c r="G50" s="193"/>
      <c r="H50" s="203"/>
      <c r="I50" s="204"/>
      <c r="J50" s="204"/>
      <c r="K50" s="204"/>
      <c r="L50" s="204"/>
      <c r="M50" s="204"/>
      <c r="N50" s="204"/>
      <c r="O50" s="204"/>
      <c r="P50" s="204"/>
      <c r="Q50" s="205"/>
      <c r="R50" s="183"/>
      <c r="S50" s="184"/>
      <c r="T50" s="60" t="s">
        <v>361</v>
      </c>
      <c r="U50" s="183"/>
      <c r="V50" s="184"/>
      <c r="W50" s="60" t="s">
        <v>361</v>
      </c>
      <c r="X50" s="218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20"/>
    </row>
    <row r="51" spans="1:38" ht="25.5" customHeight="1" x14ac:dyDescent="0.4">
      <c r="A51" s="87">
        <v>37</v>
      </c>
      <c r="B51" s="191"/>
      <c r="C51" s="192"/>
      <c r="D51" s="192"/>
      <c r="E51" s="192"/>
      <c r="F51" s="192"/>
      <c r="G51" s="193"/>
      <c r="H51" s="203"/>
      <c r="I51" s="204"/>
      <c r="J51" s="204"/>
      <c r="K51" s="204"/>
      <c r="L51" s="204"/>
      <c r="M51" s="204"/>
      <c r="N51" s="204"/>
      <c r="O51" s="204"/>
      <c r="P51" s="204"/>
      <c r="Q51" s="205"/>
      <c r="R51" s="183"/>
      <c r="S51" s="184"/>
      <c r="T51" s="60" t="s">
        <v>361</v>
      </c>
      <c r="U51" s="183"/>
      <c r="V51" s="184"/>
      <c r="W51" s="60" t="s">
        <v>361</v>
      </c>
      <c r="X51" s="218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20"/>
    </row>
    <row r="52" spans="1:38" ht="25.5" customHeight="1" x14ac:dyDescent="0.4">
      <c r="A52" s="87">
        <v>38</v>
      </c>
      <c r="B52" s="191"/>
      <c r="C52" s="192"/>
      <c r="D52" s="192"/>
      <c r="E52" s="192"/>
      <c r="F52" s="192"/>
      <c r="G52" s="193"/>
      <c r="H52" s="203"/>
      <c r="I52" s="204"/>
      <c r="J52" s="204"/>
      <c r="K52" s="204"/>
      <c r="L52" s="204"/>
      <c r="M52" s="204"/>
      <c r="N52" s="204"/>
      <c r="O52" s="204"/>
      <c r="P52" s="204"/>
      <c r="Q52" s="205"/>
      <c r="R52" s="183"/>
      <c r="S52" s="184"/>
      <c r="T52" s="60" t="s">
        <v>361</v>
      </c>
      <c r="U52" s="183"/>
      <c r="V52" s="184"/>
      <c r="W52" s="60" t="s">
        <v>361</v>
      </c>
      <c r="X52" s="218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20"/>
    </row>
    <row r="53" spans="1:38" ht="25.5" customHeight="1" x14ac:dyDescent="0.4">
      <c r="A53" s="87">
        <v>39</v>
      </c>
      <c r="B53" s="191"/>
      <c r="C53" s="192"/>
      <c r="D53" s="192"/>
      <c r="E53" s="192"/>
      <c r="F53" s="192"/>
      <c r="G53" s="193"/>
      <c r="H53" s="203"/>
      <c r="I53" s="204"/>
      <c r="J53" s="204"/>
      <c r="K53" s="204"/>
      <c r="L53" s="204"/>
      <c r="M53" s="204"/>
      <c r="N53" s="204"/>
      <c r="O53" s="204"/>
      <c r="P53" s="204"/>
      <c r="Q53" s="205"/>
      <c r="R53" s="183"/>
      <c r="S53" s="184"/>
      <c r="T53" s="60" t="s">
        <v>361</v>
      </c>
      <c r="U53" s="183"/>
      <c r="V53" s="184"/>
      <c r="W53" s="60" t="s">
        <v>361</v>
      </c>
      <c r="X53" s="218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20"/>
    </row>
    <row r="54" spans="1:38" ht="25.5" customHeight="1" x14ac:dyDescent="0.4">
      <c r="A54" s="87">
        <v>40</v>
      </c>
      <c r="B54" s="191"/>
      <c r="C54" s="192"/>
      <c r="D54" s="192"/>
      <c r="E54" s="192"/>
      <c r="F54" s="192"/>
      <c r="G54" s="193"/>
      <c r="H54" s="203"/>
      <c r="I54" s="204"/>
      <c r="J54" s="204"/>
      <c r="K54" s="204"/>
      <c r="L54" s="204"/>
      <c r="M54" s="204"/>
      <c r="N54" s="204"/>
      <c r="O54" s="204"/>
      <c r="P54" s="204"/>
      <c r="Q54" s="205"/>
      <c r="R54" s="183"/>
      <c r="S54" s="184"/>
      <c r="T54" s="60" t="s">
        <v>361</v>
      </c>
      <c r="U54" s="183"/>
      <c r="V54" s="184"/>
      <c r="W54" s="60" t="s">
        <v>361</v>
      </c>
      <c r="X54" s="218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20"/>
    </row>
    <row r="55" spans="1:38" ht="25.5" customHeight="1" x14ac:dyDescent="0.4">
      <c r="A55" s="87">
        <v>41</v>
      </c>
      <c r="B55" s="191"/>
      <c r="C55" s="192"/>
      <c r="D55" s="192"/>
      <c r="E55" s="192"/>
      <c r="F55" s="192"/>
      <c r="G55" s="193"/>
      <c r="H55" s="203"/>
      <c r="I55" s="204"/>
      <c r="J55" s="204"/>
      <c r="K55" s="204"/>
      <c r="L55" s="204"/>
      <c r="M55" s="204"/>
      <c r="N55" s="204"/>
      <c r="O55" s="204"/>
      <c r="P55" s="204"/>
      <c r="Q55" s="205"/>
      <c r="R55" s="183"/>
      <c r="S55" s="184"/>
      <c r="T55" s="60" t="s">
        <v>361</v>
      </c>
      <c r="U55" s="183"/>
      <c r="V55" s="184"/>
      <c r="W55" s="60" t="s">
        <v>361</v>
      </c>
      <c r="X55" s="218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20"/>
    </row>
    <row r="56" spans="1:38" ht="25.5" customHeight="1" x14ac:dyDescent="0.4">
      <c r="A56" s="87">
        <v>42</v>
      </c>
      <c r="B56" s="191"/>
      <c r="C56" s="192"/>
      <c r="D56" s="192"/>
      <c r="E56" s="192"/>
      <c r="F56" s="192"/>
      <c r="G56" s="193"/>
      <c r="H56" s="203"/>
      <c r="I56" s="204"/>
      <c r="J56" s="204"/>
      <c r="K56" s="204"/>
      <c r="L56" s="204"/>
      <c r="M56" s="204"/>
      <c r="N56" s="204"/>
      <c r="O56" s="204"/>
      <c r="P56" s="204"/>
      <c r="Q56" s="205"/>
      <c r="R56" s="183"/>
      <c r="S56" s="184"/>
      <c r="T56" s="60" t="s">
        <v>361</v>
      </c>
      <c r="U56" s="183"/>
      <c r="V56" s="184"/>
      <c r="W56" s="60" t="s">
        <v>361</v>
      </c>
      <c r="X56" s="218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20"/>
    </row>
    <row r="57" spans="1:38" ht="25.5" customHeight="1" x14ac:dyDescent="0.4">
      <c r="A57" s="87">
        <v>43</v>
      </c>
      <c r="B57" s="191"/>
      <c r="C57" s="192"/>
      <c r="D57" s="192"/>
      <c r="E57" s="192"/>
      <c r="F57" s="192"/>
      <c r="G57" s="193"/>
      <c r="H57" s="203"/>
      <c r="I57" s="204"/>
      <c r="J57" s="204"/>
      <c r="K57" s="204"/>
      <c r="L57" s="204"/>
      <c r="M57" s="204"/>
      <c r="N57" s="204"/>
      <c r="O57" s="204"/>
      <c r="P57" s="204"/>
      <c r="Q57" s="205"/>
      <c r="R57" s="183"/>
      <c r="S57" s="184"/>
      <c r="T57" s="60" t="s">
        <v>361</v>
      </c>
      <c r="U57" s="183"/>
      <c r="V57" s="184"/>
      <c r="W57" s="60" t="s">
        <v>361</v>
      </c>
      <c r="X57" s="218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20"/>
    </row>
    <row r="58" spans="1:38" ht="25.5" customHeight="1" x14ac:dyDescent="0.4">
      <c r="A58" s="87">
        <v>44</v>
      </c>
      <c r="B58" s="191"/>
      <c r="C58" s="192"/>
      <c r="D58" s="192"/>
      <c r="E58" s="192"/>
      <c r="F58" s="192"/>
      <c r="G58" s="193"/>
      <c r="H58" s="203"/>
      <c r="I58" s="204"/>
      <c r="J58" s="204"/>
      <c r="K58" s="204"/>
      <c r="L58" s="204"/>
      <c r="M58" s="204"/>
      <c r="N58" s="204"/>
      <c r="O58" s="204"/>
      <c r="P58" s="204"/>
      <c r="Q58" s="205"/>
      <c r="R58" s="183"/>
      <c r="S58" s="184"/>
      <c r="T58" s="60" t="s">
        <v>361</v>
      </c>
      <c r="U58" s="183"/>
      <c r="V58" s="184"/>
      <c r="W58" s="60" t="s">
        <v>361</v>
      </c>
      <c r="X58" s="218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20"/>
    </row>
    <row r="59" spans="1:38" ht="25.5" customHeight="1" x14ac:dyDescent="0.4">
      <c r="A59" s="87">
        <v>45</v>
      </c>
      <c r="B59" s="191"/>
      <c r="C59" s="192"/>
      <c r="D59" s="192"/>
      <c r="E59" s="192"/>
      <c r="F59" s="192"/>
      <c r="G59" s="193"/>
      <c r="H59" s="203"/>
      <c r="I59" s="204"/>
      <c r="J59" s="204"/>
      <c r="K59" s="204"/>
      <c r="L59" s="204"/>
      <c r="M59" s="204"/>
      <c r="N59" s="204"/>
      <c r="O59" s="204"/>
      <c r="P59" s="204"/>
      <c r="Q59" s="205"/>
      <c r="R59" s="183"/>
      <c r="S59" s="184"/>
      <c r="T59" s="60" t="s">
        <v>361</v>
      </c>
      <c r="U59" s="183"/>
      <c r="V59" s="184"/>
      <c r="W59" s="60" t="s">
        <v>361</v>
      </c>
      <c r="X59" s="218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20"/>
    </row>
    <row r="60" spans="1:38" ht="25.5" customHeight="1" x14ac:dyDescent="0.4">
      <c r="A60" s="87">
        <v>46</v>
      </c>
      <c r="B60" s="191"/>
      <c r="C60" s="192"/>
      <c r="D60" s="192"/>
      <c r="E60" s="192"/>
      <c r="F60" s="192"/>
      <c r="G60" s="193"/>
      <c r="H60" s="203"/>
      <c r="I60" s="204"/>
      <c r="J60" s="204"/>
      <c r="K60" s="204"/>
      <c r="L60" s="204"/>
      <c r="M60" s="204"/>
      <c r="N60" s="204"/>
      <c r="O60" s="204"/>
      <c r="P60" s="204"/>
      <c r="Q60" s="205"/>
      <c r="R60" s="183"/>
      <c r="S60" s="184"/>
      <c r="T60" s="60" t="s">
        <v>361</v>
      </c>
      <c r="U60" s="183"/>
      <c r="V60" s="184"/>
      <c r="W60" s="60" t="s">
        <v>361</v>
      </c>
      <c r="X60" s="218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20"/>
    </row>
    <row r="61" spans="1:38" ht="25.5" customHeight="1" x14ac:dyDescent="0.4">
      <c r="A61" s="87">
        <v>47</v>
      </c>
      <c r="B61" s="191"/>
      <c r="C61" s="192"/>
      <c r="D61" s="192"/>
      <c r="E61" s="192"/>
      <c r="F61" s="192"/>
      <c r="G61" s="193"/>
      <c r="H61" s="203"/>
      <c r="I61" s="204"/>
      <c r="J61" s="204"/>
      <c r="K61" s="204"/>
      <c r="L61" s="204"/>
      <c r="M61" s="204"/>
      <c r="N61" s="204"/>
      <c r="O61" s="204"/>
      <c r="P61" s="204"/>
      <c r="Q61" s="205"/>
      <c r="R61" s="183"/>
      <c r="S61" s="184"/>
      <c r="T61" s="60" t="s">
        <v>361</v>
      </c>
      <c r="U61" s="183"/>
      <c r="V61" s="184"/>
      <c r="W61" s="60" t="s">
        <v>361</v>
      </c>
      <c r="X61" s="218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20"/>
    </row>
    <row r="62" spans="1:38" ht="25.5" customHeight="1" x14ac:dyDescent="0.4">
      <c r="A62" s="87">
        <v>48</v>
      </c>
      <c r="B62" s="191"/>
      <c r="C62" s="192"/>
      <c r="D62" s="192"/>
      <c r="E62" s="192"/>
      <c r="F62" s="192"/>
      <c r="G62" s="193"/>
      <c r="H62" s="203"/>
      <c r="I62" s="204"/>
      <c r="J62" s="204"/>
      <c r="K62" s="204"/>
      <c r="L62" s="204"/>
      <c r="M62" s="204"/>
      <c r="N62" s="204"/>
      <c r="O62" s="204"/>
      <c r="P62" s="204"/>
      <c r="Q62" s="205"/>
      <c r="R62" s="183"/>
      <c r="S62" s="184"/>
      <c r="T62" s="60" t="s">
        <v>361</v>
      </c>
      <c r="U62" s="183"/>
      <c r="V62" s="184"/>
      <c r="W62" s="60" t="s">
        <v>361</v>
      </c>
      <c r="X62" s="218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20"/>
    </row>
    <row r="63" spans="1:38" ht="25.5" customHeight="1" x14ac:dyDescent="0.4">
      <c r="A63" s="87">
        <v>49</v>
      </c>
      <c r="B63" s="191"/>
      <c r="C63" s="192"/>
      <c r="D63" s="192"/>
      <c r="E63" s="192"/>
      <c r="F63" s="192"/>
      <c r="G63" s="193"/>
      <c r="H63" s="203"/>
      <c r="I63" s="204"/>
      <c r="J63" s="204"/>
      <c r="K63" s="204"/>
      <c r="L63" s="204"/>
      <c r="M63" s="204"/>
      <c r="N63" s="204"/>
      <c r="O63" s="204"/>
      <c r="P63" s="204"/>
      <c r="Q63" s="205"/>
      <c r="R63" s="183"/>
      <c r="S63" s="184"/>
      <c r="T63" s="60" t="s">
        <v>361</v>
      </c>
      <c r="U63" s="183"/>
      <c r="V63" s="184"/>
      <c r="W63" s="60" t="s">
        <v>361</v>
      </c>
      <c r="X63" s="218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20"/>
    </row>
    <row r="64" spans="1:38" ht="25.5" customHeight="1" thickBot="1" x14ac:dyDescent="0.45">
      <c r="A64" s="88">
        <v>50</v>
      </c>
      <c r="B64" s="229"/>
      <c r="C64" s="230"/>
      <c r="D64" s="230"/>
      <c r="E64" s="230"/>
      <c r="F64" s="230"/>
      <c r="G64" s="231"/>
      <c r="H64" s="232"/>
      <c r="I64" s="233"/>
      <c r="J64" s="233"/>
      <c r="K64" s="233"/>
      <c r="L64" s="233"/>
      <c r="M64" s="233"/>
      <c r="N64" s="233"/>
      <c r="O64" s="233"/>
      <c r="P64" s="233"/>
      <c r="Q64" s="234"/>
      <c r="R64" s="235"/>
      <c r="S64" s="236"/>
      <c r="T64" s="89" t="s">
        <v>361</v>
      </c>
      <c r="U64" s="235"/>
      <c r="V64" s="236"/>
      <c r="W64" s="89" t="s">
        <v>361</v>
      </c>
      <c r="X64" s="237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9"/>
    </row>
  </sheetData>
  <mergeCells count="281">
    <mergeCell ref="A1:A2"/>
    <mergeCell ref="B1:C2"/>
    <mergeCell ref="D1:E2"/>
    <mergeCell ref="B34:G34"/>
    <mergeCell ref="H34:Q34"/>
    <mergeCell ref="R34:S34"/>
    <mergeCell ref="U34:V34"/>
    <mergeCell ref="X34:AL34"/>
    <mergeCell ref="B35:G35"/>
    <mergeCell ref="H35:Q35"/>
    <mergeCell ref="R35:S35"/>
    <mergeCell ref="U35:V35"/>
    <mergeCell ref="B5:G6"/>
    <mergeCell ref="F1:AH3"/>
    <mergeCell ref="H5:U6"/>
    <mergeCell ref="R31:S31"/>
    <mergeCell ref="U31:V31"/>
    <mergeCell ref="X31:AL31"/>
    <mergeCell ref="X21:AL21"/>
    <mergeCell ref="X22:AL22"/>
    <mergeCell ref="X35:AL35"/>
    <mergeCell ref="X32:AL32"/>
    <mergeCell ref="X33:AL33"/>
    <mergeCell ref="X29:AL29"/>
    <mergeCell ref="X63:AL63"/>
    <mergeCell ref="B64:G64"/>
    <mergeCell ref="H64:Q64"/>
    <mergeCell ref="R64:S64"/>
    <mergeCell ref="U64:V64"/>
    <mergeCell ref="X64:AL64"/>
    <mergeCell ref="B61:G61"/>
    <mergeCell ref="H61:Q61"/>
    <mergeCell ref="R61:S61"/>
    <mergeCell ref="U61:V61"/>
    <mergeCell ref="X61:AL61"/>
    <mergeCell ref="B62:G62"/>
    <mergeCell ref="H62:Q62"/>
    <mergeCell ref="R62:S62"/>
    <mergeCell ref="U62:V62"/>
    <mergeCell ref="X62:AL62"/>
    <mergeCell ref="B63:G63"/>
    <mergeCell ref="H63:Q63"/>
    <mergeCell ref="R63:S63"/>
    <mergeCell ref="U63:V63"/>
    <mergeCell ref="X59:AL59"/>
    <mergeCell ref="B60:G60"/>
    <mergeCell ref="H60:Q60"/>
    <mergeCell ref="R60:S60"/>
    <mergeCell ref="U60:V60"/>
    <mergeCell ref="X60:AL60"/>
    <mergeCell ref="B57:G57"/>
    <mergeCell ref="H57:Q57"/>
    <mergeCell ref="R57:S57"/>
    <mergeCell ref="U57:V57"/>
    <mergeCell ref="X57:AL57"/>
    <mergeCell ref="B58:G58"/>
    <mergeCell ref="H58:Q58"/>
    <mergeCell ref="R58:S58"/>
    <mergeCell ref="U58:V58"/>
    <mergeCell ref="X58:AL58"/>
    <mergeCell ref="B59:G59"/>
    <mergeCell ref="H59:Q59"/>
    <mergeCell ref="R59:S59"/>
    <mergeCell ref="U59:V59"/>
    <mergeCell ref="X55:AL55"/>
    <mergeCell ref="B56:G56"/>
    <mergeCell ref="H56:Q56"/>
    <mergeCell ref="R56:S56"/>
    <mergeCell ref="U56:V56"/>
    <mergeCell ref="X56:AL56"/>
    <mergeCell ref="B54:G54"/>
    <mergeCell ref="H54:Q54"/>
    <mergeCell ref="R54:S54"/>
    <mergeCell ref="U54:V54"/>
    <mergeCell ref="X54:AL54"/>
    <mergeCell ref="B55:G55"/>
    <mergeCell ref="H55:Q55"/>
    <mergeCell ref="R55:S55"/>
    <mergeCell ref="U55:V55"/>
    <mergeCell ref="B53:G53"/>
    <mergeCell ref="H53:Q53"/>
    <mergeCell ref="R53:S53"/>
    <mergeCell ref="U53:V53"/>
    <mergeCell ref="X53:AL53"/>
    <mergeCell ref="B50:G50"/>
    <mergeCell ref="H50:Q50"/>
    <mergeCell ref="R50:S50"/>
    <mergeCell ref="U50:V50"/>
    <mergeCell ref="X50:AL50"/>
    <mergeCell ref="B51:G51"/>
    <mergeCell ref="H51:Q51"/>
    <mergeCell ref="R51:S51"/>
    <mergeCell ref="U51:V51"/>
    <mergeCell ref="X51:AL51"/>
    <mergeCell ref="B52:G52"/>
    <mergeCell ref="H52:Q52"/>
    <mergeCell ref="R52:S52"/>
    <mergeCell ref="U52:V52"/>
    <mergeCell ref="X46:AL46"/>
    <mergeCell ref="B47:G47"/>
    <mergeCell ref="H47:Q47"/>
    <mergeCell ref="R47:S47"/>
    <mergeCell ref="U47:V47"/>
    <mergeCell ref="X47:AL47"/>
    <mergeCell ref="A38:A39"/>
    <mergeCell ref="B38:G39"/>
    <mergeCell ref="X52:AL52"/>
    <mergeCell ref="X48:AL48"/>
    <mergeCell ref="B49:G49"/>
    <mergeCell ref="H49:Q49"/>
    <mergeCell ref="R49:S49"/>
    <mergeCell ref="U49:V49"/>
    <mergeCell ref="X49:AL49"/>
    <mergeCell ref="X44:AL44"/>
    <mergeCell ref="B45:G45"/>
    <mergeCell ref="H45:Q45"/>
    <mergeCell ref="R45:S45"/>
    <mergeCell ref="U45:V45"/>
    <mergeCell ref="X45:AL45"/>
    <mergeCell ref="B42:G42"/>
    <mergeCell ref="H42:Q42"/>
    <mergeCell ref="R42:S42"/>
    <mergeCell ref="X42:AL42"/>
    <mergeCell ref="B43:G43"/>
    <mergeCell ref="H43:Q43"/>
    <mergeCell ref="R43:S43"/>
    <mergeCell ref="U43:V43"/>
    <mergeCell ref="X43:AL43"/>
    <mergeCell ref="X40:AL40"/>
    <mergeCell ref="B41:G41"/>
    <mergeCell ref="H41:Q41"/>
    <mergeCell ref="R41:S41"/>
    <mergeCell ref="U41:V41"/>
    <mergeCell ref="X41:AL41"/>
    <mergeCell ref="B40:G40"/>
    <mergeCell ref="H40:Q40"/>
    <mergeCell ref="R40:S40"/>
    <mergeCell ref="U40:V40"/>
    <mergeCell ref="X38:AL39"/>
    <mergeCell ref="X24:AL24"/>
    <mergeCell ref="X25:AL25"/>
    <mergeCell ref="X26:AL26"/>
    <mergeCell ref="X27:AL27"/>
    <mergeCell ref="X28:AL28"/>
    <mergeCell ref="AF37:AL37"/>
    <mergeCell ref="AC37:AE37"/>
    <mergeCell ref="A36:AL36"/>
    <mergeCell ref="B26:G26"/>
    <mergeCell ref="R39:T39"/>
    <mergeCell ref="U39:W39"/>
    <mergeCell ref="U27:V27"/>
    <mergeCell ref="U28:V28"/>
    <mergeCell ref="B27:G27"/>
    <mergeCell ref="U29:V29"/>
    <mergeCell ref="B29:G29"/>
    <mergeCell ref="B30:G30"/>
    <mergeCell ref="R30:S30"/>
    <mergeCell ref="B32:G32"/>
    <mergeCell ref="H32:Q32"/>
    <mergeCell ref="R32:S32"/>
    <mergeCell ref="U32:V32"/>
    <mergeCell ref="H25:Q25"/>
    <mergeCell ref="X18:AL18"/>
    <mergeCell ref="X19:AL19"/>
    <mergeCell ref="X20:AL20"/>
    <mergeCell ref="X30:AL30"/>
    <mergeCell ref="H21:Q21"/>
    <mergeCell ref="H22:Q22"/>
    <mergeCell ref="H23:Q23"/>
    <mergeCell ref="X23:AL23"/>
    <mergeCell ref="U22:V22"/>
    <mergeCell ref="U23:V23"/>
    <mergeCell ref="R25:S25"/>
    <mergeCell ref="R26:S26"/>
    <mergeCell ref="H26:Q26"/>
    <mergeCell ref="U30:V30"/>
    <mergeCell ref="H27:Q27"/>
    <mergeCell ref="H28:Q28"/>
    <mergeCell ref="H29:Q29"/>
    <mergeCell ref="H30:Q30"/>
    <mergeCell ref="R27:S27"/>
    <mergeCell ref="R28:S28"/>
    <mergeCell ref="R29:S29"/>
    <mergeCell ref="U21:V21"/>
    <mergeCell ref="R23:S23"/>
    <mergeCell ref="R24:S24"/>
    <mergeCell ref="U18:V18"/>
    <mergeCell ref="U19:V19"/>
    <mergeCell ref="U15:V15"/>
    <mergeCell ref="U16:V16"/>
    <mergeCell ref="U42:V42"/>
    <mergeCell ref="U20:V20"/>
    <mergeCell ref="R38:W38"/>
    <mergeCell ref="B33:G33"/>
    <mergeCell ref="H33:Q33"/>
    <mergeCell ref="R33:S33"/>
    <mergeCell ref="U33:V33"/>
    <mergeCell ref="B31:G31"/>
    <mergeCell ref="H31:Q31"/>
    <mergeCell ref="R21:S21"/>
    <mergeCell ref="R22:S22"/>
    <mergeCell ref="U24:V24"/>
    <mergeCell ref="U25:V25"/>
    <mergeCell ref="B28:G28"/>
    <mergeCell ref="U26:V26"/>
    <mergeCell ref="B21:G21"/>
    <mergeCell ref="B22:G22"/>
    <mergeCell ref="B23:G23"/>
    <mergeCell ref="B24:G24"/>
    <mergeCell ref="B25:G25"/>
    <mergeCell ref="H17:Q17"/>
    <mergeCell ref="H18:Q18"/>
    <mergeCell ref="H19:Q19"/>
    <mergeCell ref="H38:Q39"/>
    <mergeCell ref="B20:G20"/>
    <mergeCell ref="H20:Q20"/>
    <mergeCell ref="H24:Q24"/>
    <mergeCell ref="R48:S48"/>
    <mergeCell ref="U48:V48"/>
    <mergeCell ref="B44:G44"/>
    <mergeCell ref="H44:Q44"/>
    <mergeCell ref="R44:S44"/>
    <mergeCell ref="U44:V44"/>
    <mergeCell ref="B46:G46"/>
    <mergeCell ref="H46:Q46"/>
    <mergeCell ref="R46:S46"/>
    <mergeCell ref="U46:V46"/>
    <mergeCell ref="B48:G48"/>
    <mergeCell ref="H48:Q48"/>
    <mergeCell ref="R18:S18"/>
    <mergeCell ref="R19:S19"/>
    <mergeCell ref="R20:S20"/>
    <mergeCell ref="B17:G17"/>
    <mergeCell ref="B18:G18"/>
    <mergeCell ref="B19:G19"/>
    <mergeCell ref="A9:A10"/>
    <mergeCell ref="H9:Q10"/>
    <mergeCell ref="R9:W9"/>
    <mergeCell ref="U13:V13"/>
    <mergeCell ref="H12:Q12"/>
    <mergeCell ref="H13:Q13"/>
    <mergeCell ref="H14:Q14"/>
    <mergeCell ref="H15:Q15"/>
    <mergeCell ref="H16:Q16"/>
    <mergeCell ref="R10:T10"/>
    <mergeCell ref="U10:W10"/>
    <mergeCell ref="B11:G11"/>
    <mergeCell ref="H11:Q11"/>
    <mergeCell ref="R11:S11"/>
    <mergeCell ref="U11:V11"/>
    <mergeCell ref="R13:S13"/>
    <mergeCell ref="R12:S12"/>
    <mergeCell ref="B12:G12"/>
    <mergeCell ref="B16:G16"/>
    <mergeCell ref="B9:G10"/>
    <mergeCell ref="B13:G13"/>
    <mergeCell ref="B14:G14"/>
    <mergeCell ref="B15:G15"/>
    <mergeCell ref="W4:AA4"/>
    <mergeCell ref="W5:AA5"/>
    <mergeCell ref="W6:AC6"/>
    <mergeCell ref="W7:AA7"/>
    <mergeCell ref="AD6:AK6"/>
    <mergeCell ref="AB4:AK4"/>
    <mergeCell ref="AB5:AK5"/>
    <mergeCell ref="AB7:AK7"/>
    <mergeCell ref="R17:S17"/>
    <mergeCell ref="X17:AL17"/>
    <mergeCell ref="R14:S14"/>
    <mergeCell ref="R15:S15"/>
    <mergeCell ref="R16:S16"/>
    <mergeCell ref="U14:V14"/>
    <mergeCell ref="U17:V17"/>
    <mergeCell ref="X9:AL10"/>
    <mergeCell ref="X11:AL11"/>
    <mergeCell ref="X12:AL12"/>
    <mergeCell ref="X13:AL13"/>
    <mergeCell ref="X14:AL14"/>
    <mergeCell ref="X15:AL15"/>
    <mergeCell ref="X16:AL16"/>
    <mergeCell ref="U12:V12"/>
  </mergeCells>
  <phoneticPr fontId="2"/>
  <printOptions horizontalCentered="1"/>
  <pageMargins left="0.25" right="0.25" top="0.75" bottom="0.75" header="0.3" footer="0.3"/>
  <pageSetup paperSize="9" scale="93" fitToHeight="0" orientation="portrait" r:id="rId1"/>
  <rowBreaks count="1" manualBreakCount="1">
    <brk id="36" max="3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CBEA6-4611-47DE-B041-DD8E202DC6B4}">
  <sheetPr>
    <tabColor rgb="FF92D050"/>
    <pageSetUpPr fitToPage="1"/>
  </sheetPr>
  <dimension ref="B1:AM77"/>
  <sheetViews>
    <sheetView tabSelected="1" view="pageBreakPreview" zoomScale="60" zoomScaleNormal="100" workbookViewId="0">
      <selection activeCell="AN30" sqref="AN30"/>
    </sheetView>
  </sheetViews>
  <sheetFormatPr defaultColWidth="2.5" defaultRowHeight="15" customHeight="1" x14ac:dyDescent="0.4"/>
  <cols>
    <col min="1" max="1" width="2.5" style="71" customWidth="1"/>
    <col min="2" max="15" width="2.5" style="71"/>
    <col min="16" max="16" width="2.5" style="71" customWidth="1"/>
    <col min="17" max="22" width="2.5" style="71"/>
    <col min="23" max="23" width="2.5" style="71" customWidth="1"/>
    <col min="24" max="38" width="2.5" style="71"/>
    <col min="39" max="39" width="2.5" style="71" customWidth="1"/>
    <col min="40" max="44" width="2.5" style="71"/>
    <col min="45" max="45" width="2.5" style="71" customWidth="1"/>
    <col min="46" max="16384" width="2.5" style="71"/>
  </cols>
  <sheetData>
    <row r="1" spans="2:39" ht="15" customHeight="1" x14ac:dyDescent="0.3">
      <c r="B1" s="295" t="s">
        <v>354</v>
      </c>
      <c r="C1" s="295"/>
      <c r="D1" s="295"/>
      <c r="E1" s="295">
        <v>7</v>
      </c>
      <c r="F1" s="295" t="s">
        <v>355</v>
      </c>
      <c r="G1" s="295"/>
      <c r="H1" s="328" t="s">
        <v>520</v>
      </c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80"/>
      <c r="AL1" s="80"/>
      <c r="AM1" s="77"/>
    </row>
    <row r="2" spans="2:39" ht="15" customHeight="1" x14ac:dyDescent="0.3">
      <c r="B2" s="295"/>
      <c r="C2" s="295"/>
      <c r="D2" s="295"/>
      <c r="E2" s="295"/>
      <c r="F2" s="295"/>
      <c r="G2" s="295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80"/>
      <c r="AL2" s="80"/>
      <c r="AM2" s="77"/>
    </row>
    <row r="3" spans="2:39" ht="15" customHeight="1" x14ac:dyDescent="0.4">
      <c r="B3" s="270" t="s">
        <v>419</v>
      </c>
      <c r="C3" s="270"/>
      <c r="D3" s="270"/>
      <c r="E3" s="270"/>
      <c r="F3" s="270"/>
      <c r="AH3" s="270" t="s">
        <v>420</v>
      </c>
      <c r="AI3" s="270"/>
      <c r="AJ3" s="270"/>
      <c r="AK3" s="270"/>
      <c r="AL3" s="270"/>
    </row>
    <row r="4" spans="2:39" ht="15" customHeight="1" thickBot="1" x14ac:dyDescent="0.45">
      <c r="B4" s="270"/>
      <c r="C4" s="270"/>
      <c r="D4" s="270"/>
      <c r="E4" s="270"/>
      <c r="F4" s="270"/>
      <c r="AH4" s="270"/>
      <c r="AI4" s="270"/>
      <c r="AJ4" s="270"/>
      <c r="AK4" s="270"/>
      <c r="AL4" s="270"/>
    </row>
    <row r="5" spans="2:39" ht="22.5" customHeight="1" x14ac:dyDescent="0.4">
      <c r="B5" s="334" t="s">
        <v>422</v>
      </c>
      <c r="C5" s="331"/>
      <c r="D5" s="331"/>
      <c r="E5" s="331"/>
      <c r="F5" s="331"/>
      <c r="G5" s="331"/>
      <c r="H5" s="331"/>
      <c r="I5" s="332"/>
      <c r="J5" s="330" t="s">
        <v>421</v>
      </c>
      <c r="K5" s="331"/>
      <c r="L5" s="331"/>
      <c r="M5" s="331"/>
      <c r="N5" s="331"/>
      <c r="O5" s="331"/>
      <c r="P5" s="332"/>
      <c r="Q5" s="330" t="s">
        <v>427</v>
      </c>
      <c r="R5" s="331"/>
      <c r="S5" s="331"/>
      <c r="T5" s="331"/>
      <c r="U5" s="331"/>
      <c r="V5" s="331"/>
      <c r="W5" s="332"/>
      <c r="X5" s="330" t="s">
        <v>428</v>
      </c>
      <c r="Y5" s="331"/>
      <c r="Z5" s="331"/>
      <c r="AA5" s="331"/>
      <c r="AB5" s="331"/>
      <c r="AC5" s="331"/>
      <c r="AD5" s="332"/>
      <c r="AE5" s="330" t="s">
        <v>429</v>
      </c>
      <c r="AF5" s="331"/>
      <c r="AG5" s="331"/>
      <c r="AH5" s="331"/>
      <c r="AI5" s="331"/>
      <c r="AJ5" s="331"/>
      <c r="AK5" s="331"/>
      <c r="AL5" s="333"/>
    </row>
    <row r="6" spans="2:39" ht="26.25" customHeight="1" x14ac:dyDescent="0.4">
      <c r="B6" s="253" t="s">
        <v>424</v>
      </c>
      <c r="C6" s="254"/>
      <c r="D6" s="254"/>
      <c r="E6" s="254"/>
      <c r="F6" s="254"/>
      <c r="G6" s="254"/>
      <c r="H6" s="254"/>
      <c r="I6" s="255"/>
      <c r="J6" s="307"/>
      <c r="K6" s="308"/>
      <c r="L6" s="308"/>
      <c r="M6" s="308"/>
      <c r="N6" s="308"/>
      <c r="O6" s="308"/>
      <c r="P6" s="309"/>
      <c r="Q6" s="307"/>
      <c r="R6" s="308"/>
      <c r="S6" s="308"/>
      <c r="T6" s="308"/>
      <c r="U6" s="308"/>
      <c r="V6" s="308"/>
      <c r="W6" s="309"/>
      <c r="X6" s="307"/>
      <c r="Y6" s="308"/>
      <c r="Z6" s="308"/>
      <c r="AA6" s="308"/>
      <c r="AB6" s="308"/>
      <c r="AC6" s="308"/>
      <c r="AD6" s="309"/>
      <c r="AE6" s="322" t="s">
        <v>518</v>
      </c>
      <c r="AF6" s="323"/>
      <c r="AG6" s="323"/>
      <c r="AH6" s="323"/>
      <c r="AI6" s="323"/>
      <c r="AJ6" s="323"/>
      <c r="AK6" s="323"/>
      <c r="AL6" s="324"/>
    </row>
    <row r="7" spans="2:39" ht="26.25" customHeight="1" x14ac:dyDescent="0.4">
      <c r="B7" s="253" t="s">
        <v>425</v>
      </c>
      <c r="C7" s="254"/>
      <c r="D7" s="254"/>
      <c r="E7" s="254"/>
      <c r="F7" s="254"/>
      <c r="G7" s="254"/>
      <c r="H7" s="254"/>
      <c r="I7" s="255"/>
      <c r="J7" s="307"/>
      <c r="K7" s="308"/>
      <c r="L7" s="308"/>
      <c r="M7" s="308"/>
      <c r="N7" s="308"/>
      <c r="O7" s="308"/>
      <c r="P7" s="309"/>
      <c r="Q7" s="307"/>
      <c r="R7" s="308"/>
      <c r="S7" s="308"/>
      <c r="T7" s="308"/>
      <c r="U7" s="308"/>
      <c r="V7" s="308"/>
      <c r="W7" s="309"/>
      <c r="X7" s="307"/>
      <c r="Y7" s="308"/>
      <c r="Z7" s="308"/>
      <c r="AA7" s="308"/>
      <c r="AB7" s="308"/>
      <c r="AC7" s="308"/>
      <c r="AD7" s="309"/>
      <c r="AE7" s="322" t="s">
        <v>439</v>
      </c>
      <c r="AF7" s="323"/>
      <c r="AG7" s="323"/>
      <c r="AH7" s="323"/>
      <c r="AI7" s="323"/>
      <c r="AJ7" s="323"/>
      <c r="AK7" s="323"/>
      <c r="AL7" s="324"/>
    </row>
    <row r="8" spans="2:39" ht="26.25" customHeight="1" x14ac:dyDescent="0.4">
      <c r="B8" s="253" t="s">
        <v>383</v>
      </c>
      <c r="C8" s="254"/>
      <c r="D8" s="254"/>
      <c r="E8" s="254"/>
      <c r="F8" s="254"/>
      <c r="G8" s="254"/>
      <c r="H8" s="254"/>
      <c r="I8" s="255"/>
      <c r="J8" s="307"/>
      <c r="K8" s="308"/>
      <c r="L8" s="308"/>
      <c r="M8" s="308"/>
      <c r="N8" s="308"/>
      <c r="O8" s="308"/>
      <c r="P8" s="309"/>
      <c r="Q8" s="307"/>
      <c r="R8" s="308"/>
      <c r="S8" s="308"/>
      <c r="T8" s="308"/>
      <c r="U8" s="308"/>
      <c r="V8" s="308"/>
      <c r="W8" s="309"/>
      <c r="X8" s="307"/>
      <c r="Y8" s="308"/>
      <c r="Z8" s="308"/>
      <c r="AA8" s="308"/>
      <c r="AB8" s="308"/>
      <c r="AC8" s="308"/>
      <c r="AD8" s="309"/>
      <c r="AE8" s="325"/>
      <c r="AF8" s="326"/>
      <c r="AG8" s="326"/>
      <c r="AH8" s="326"/>
      <c r="AI8" s="326"/>
      <c r="AJ8" s="326"/>
      <c r="AK8" s="326"/>
      <c r="AL8" s="327"/>
    </row>
    <row r="9" spans="2:39" ht="26.25" customHeight="1" x14ac:dyDescent="0.4">
      <c r="B9" s="253" t="s">
        <v>384</v>
      </c>
      <c r="C9" s="254"/>
      <c r="D9" s="254"/>
      <c r="E9" s="254"/>
      <c r="F9" s="254"/>
      <c r="G9" s="254"/>
      <c r="H9" s="254"/>
      <c r="I9" s="255"/>
      <c r="J9" s="307"/>
      <c r="K9" s="308"/>
      <c r="L9" s="308"/>
      <c r="M9" s="308"/>
      <c r="N9" s="308"/>
      <c r="O9" s="308"/>
      <c r="P9" s="309"/>
      <c r="Q9" s="307"/>
      <c r="R9" s="308"/>
      <c r="S9" s="308"/>
      <c r="T9" s="308"/>
      <c r="U9" s="308"/>
      <c r="V9" s="308"/>
      <c r="W9" s="309"/>
      <c r="X9" s="310"/>
      <c r="Y9" s="311"/>
      <c r="Z9" s="311"/>
      <c r="AA9" s="311"/>
      <c r="AB9" s="311"/>
      <c r="AC9" s="311"/>
      <c r="AD9" s="312"/>
      <c r="AE9" s="313" t="s">
        <v>501</v>
      </c>
      <c r="AF9" s="314"/>
      <c r="AG9" s="314"/>
      <c r="AH9" s="314"/>
      <c r="AI9" s="314"/>
      <c r="AJ9" s="314"/>
      <c r="AK9" s="314"/>
      <c r="AL9" s="315"/>
    </row>
    <row r="10" spans="2:39" ht="26.25" customHeight="1" thickBot="1" x14ac:dyDescent="0.45">
      <c r="B10" s="335" t="s">
        <v>423</v>
      </c>
      <c r="C10" s="320"/>
      <c r="D10" s="320"/>
      <c r="E10" s="320"/>
      <c r="F10" s="320"/>
      <c r="G10" s="320"/>
      <c r="H10" s="320"/>
      <c r="I10" s="336"/>
      <c r="J10" s="316" t="str">
        <f>IF(SUM($J$6:$J$9)=0,"",SUM($J$6:$J$9))</f>
        <v/>
      </c>
      <c r="K10" s="317"/>
      <c r="L10" s="317"/>
      <c r="M10" s="317"/>
      <c r="N10" s="317"/>
      <c r="O10" s="317"/>
      <c r="P10" s="318"/>
      <c r="Q10" s="316" t="str">
        <f>IF(SUM($Q$6:$Q$9)=0,"",SUM($Q$6:$Q$9))</f>
        <v/>
      </c>
      <c r="R10" s="317"/>
      <c r="S10" s="317"/>
      <c r="T10" s="317"/>
      <c r="U10" s="317"/>
      <c r="V10" s="317"/>
      <c r="W10" s="317"/>
      <c r="X10" s="319" t="str">
        <f>IF(SUM($X$6:$X$9)=0,"",SUM($X$6:$X$9))</f>
        <v/>
      </c>
      <c r="Y10" s="319"/>
      <c r="Z10" s="319"/>
      <c r="AA10" s="319"/>
      <c r="AB10" s="319"/>
      <c r="AC10" s="319"/>
      <c r="AD10" s="319"/>
      <c r="AE10" s="320"/>
      <c r="AF10" s="320"/>
      <c r="AG10" s="320"/>
      <c r="AH10" s="320"/>
      <c r="AI10" s="320"/>
      <c r="AJ10" s="320"/>
      <c r="AK10" s="320"/>
      <c r="AL10" s="321"/>
    </row>
    <row r="11" spans="2:39" ht="15" customHeight="1" x14ac:dyDescent="0.4">
      <c r="B11" s="270" t="s">
        <v>426</v>
      </c>
      <c r="C11" s="270"/>
      <c r="D11" s="270"/>
      <c r="E11" s="270"/>
      <c r="F11" s="270"/>
    </row>
    <row r="12" spans="2:39" ht="15" customHeight="1" thickBot="1" x14ac:dyDescent="0.45">
      <c r="B12" s="270"/>
      <c r="C12" s="270"/>
      <c r="D12" s="270"/>
      <c r="E12" s="270"/>
      <c r="F12" s="270"/>
    </row>
    <row r="13" spans="2:39" ht="22.5" customHeight="1" x14ac:dyDescent="0.4">
      <c r="B13" s="264" t="s">
        <v>422</v>
      </c>
      <c r="C13" s="265"/>
      <c r="D13" s="265"/>
      <c r="E13" s="265"/>
      <c r="F13" s="265"/>
      <c r="G13" s="265"/>
      <c r="H13" s="265"/>
      <c r="I13" s="265"/>
      <c r="J13" s="265" t="s">
        <v>421</v>
      </c>
      <c r="K13" s="265"/>
      <c r="L13" s="265"/>
      <c r="M13" s="265"/>
      <c r="N13" s="265"/>
      <c r="O13" s="265"/>
      <c r="P13" s="265"/>
      <c r="Q13" s="265" t="s">
        <v>427</v>
      </c>
      <c r="R13" s="265"/>
      <c r="S13" s="265"/>
      <c r="T13" s="265"/>
      <c r="U13" s="265"/>
      <c r="V13" s="265"/>
      <c r="W13" s="265"/>
      <c r="X13" s="265" t="s">
        <v>428</v>
      </c>
      <c r="Y13" s="265"/>
      <c r="Z13" s="265"/>
      <c r="AA13" s="265"/>
      <c r="AB13" s="265"/>
      <c r="AC13" s="265"/>
      <c r="AD13" s="265"/>
      <c r="AE13" s="265" t="s">
        <v>429</v>
      </c>
      <c r="AF13" s="265"/>
      <c r="AG13" s="265"/>
      <c r="AH13" s="265"/>
      <c r="AI13" s="265"/>
      <c r="AJ13" s="265"/>
      <c r="AK13" s="265"/>
      <c r="AL13" s="266"/>
    </row>
    <row r="14" spans="2:39" ht="22.5" customHeight="1" x14ac:dyDescent="0.4">
      <c r="B14" s="253" t="s">
        <v>440</v>
      </c>
      <c r="C14" s="254"/>
      <c r="D14" s="254"/>
      <c r="E14" s="254"/>
      <c r="F14" s="254"/>
      <c r="G14" s="254"/>
      <c r="H14" s="254"/>
      <c r="I14" s="255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7"/>
    </row>
    <row r="15" spans="2:39" ht="22.5" customHeight="1" x14ac:dyDescent="0.4">
      <c r="B15" s="253" t="s">
        <v>441</v>
      </c>
      <c r="C15" s="254"/>
      <c r="D15" s="254"/>
      <c r="E15" s="254"/>
      <c r="F15" s="254"/>
      <c r="G15" s="254"/>
      <c r="H15" s="254"/>
      <c r="I15" s="255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7"/>
    </row>
    <row r="16" spans="2:39" ht="22.5" customHeight="1" x14ac:dyDescent="0.4">
      <c r="B16" s="267" t="s">
        <v>517</v>
      </c>
      <c r="C16" s="256">
        <v>1</v>
      </c>
      <c r="D16" s="256"/>
      <c r="E16" s="259"/>
      <c r="F16" s="259"/>
      <c r="G16" s="259"/>
      <c r="H16" s="259"/>
      <c r="I16" s="259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7"/>
    </row>
    <row r="17" spans="2:38" ht="22.5" customHeight="1" x14ac:dyDescent="0.4">
      <c r="B17" s="268"/>
      <c r="C17" s="256">
        <v>2</v>
      </c>
      <c r="D17" s="256"/>
      <c r="E17" s="259"/>
      <c r="F17" s="259"/>
      <c r="G17" s="259"/>
      <c r="H17" s="259"/>
      <c r="I17" s="259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7"/>
    </row>
    <row r="18" spans="2:38" ht="22.5" customHeight="1" x14ac:dyDescent="0.4">
      <c r="B18" s="268"/>
      <c r="C18" s="256">
        <v>3</v>
      </c>
      <c r="D18" s="256"/>
      <c r="E18" s="259"/>
      <c r="F18" s="259"/>
      <c r="G18" s="259"/>
      <c r="H18" s="259"/>
      <c r="I18" s="259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7"/>
    </row>
    <row r="19" spans="2:38" ht="22.5" customHeight="1" x14ac:dyDescent="0.4">
      <c r="B19" s="268"/>
      <c r="C19" s="256">
        <v>4</v>
      </c>
      <c r="D19" s="256"/>
      <c r="E19" s="259"/>
      <c r="F19" s="259"/>
      <c r="G19" s="259"/>
      <c r="H19" s="259"/>
      <c r="I19" s="259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7"/>
    </row>
    <row r="20" spans="2:38" ht="22.5" customHeight="1" x14ac:dyDescent="0.4">
      <c r="B20" s="268"/>
      <c r="C20" s="256">
        <v>5</v>
      </c>
      <c r="D20" s="256"/>
      <c r="E20" s="259"/>
      <c r="F20" s="259"/>
      <c r="G20" s="259"/>
      <c r="H20" s="259"/>
      <c r="I20" s="259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7"/>
    </row>
    <row r="21" spans="2:38" ht="22.5" customHeight="1" x14ac:dyDescent="0.4">
      <c r="B21" s="268"/>
      <c r="C21" s="256">
        <v>6</v>
      </c>
      <c r="D21" s="256"/>
      <c r="E21" s="259"/>
      <c r="F21" s="259"/>
      <c r="G21" s="259"/>
      <c r="H21" s="259"/>
      <c r="I21" s="259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7"/>
    </row>
    <row r="22" spans="2:38" ht="22.5" customHeight="1" x14ac:dyDescent="0.4">
      <c r="B22" s="268"/>
      <c r="C22" s="256">
        <v>7</v>
      </c>
      <c r="D22" s="256"/>
      <c r="E22" s="259"/>
      <c r="F22" s="259"/>
      <c r="G22" s="259"/>
      <c r="H22" s="259"/>
      <c r="I22" s="259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7"/>
    </row>
    <row r="23" spans="2:38" ht="22.5" customHeight="1" x14ac:dyDescent="0.4">
      <c r="B23" s="268"/>
      <c r="C23" s="256">
        <v>8</v>
      </c>
      <c r="D23" s="256"/>
      <c r="E23" s="259"/>
      <c r="F23" s="259"/>
      <c r="G23" s="259"/>
      <c r="H23" s="259"/>
      <c r="I23" s="259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7"/>
    </row>
    <row r="24" spans="2:38" ht="22.5" customHeight="1" x14ac:dyDescent="0.4">
      <c r="B24" s="268"/>
      <c r="C24" s="256">
        <v>9</v>
      </c>
      <c r="D24" s="256"/>
      <c r="E24" s="259"/>
      <c r="F24" s="259"/>
      <c r="G24" s="259"/>
      <c r="H24" s="259"/>
      <c r="I24" s="259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7"/>
    </row>
    <row r="25" spans="2:38" ht="22.5" customHeight="1" x14ac:dyDescent="0.4">
      <c r="B25" s="268"/>
      <c r="C25" s="256">
        <v>10</v>
      </c>
      <c r="D25" s="256"/>
      <c r="E25" s="259"/>
      <c r="F25" s="259"/>
      <c r="G25" s="259"/>
      <c r="H25" s="259"/>
      <c r="I25" s="259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7"/>
    </row>
    <row r="26" spans="2:38" ht="22.5" customHeight="1" x14ac:dyDescent="0.4">
      <c r="B26" s="268"/>
      <c r="C26" s="298">
        <v>11</v>
      </c>
      <c r="D26" s="298"/>
      <c r="E26" s="299"/>
      <c r="F26" s="299"/>
      <c r="G26" s="299"/>
      <c r="H26" s="299"/>
      <c r="I26" s="299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298"/>
      <c r="AJ26" s="298"/>
      <c r="AK26" s="298"/>
      <c r="AL26" s="300"/>
    </row>
    <row r="27" spans="2:38" ht="22.5" customHeight="1" x14ac:dyDescent="0.4">
      <c r="B27" s="268"/>
      <c r="C27" s="256">
        <v>12</v>
      </c>
      <c r="D27" s="256"/>
      <c r="E27" s="259"/>
      <c r="F27" s="259"/>
      <c r="G27" s="259"/>
      <c r="H27" s="259"/>
      <c r="I27" s="259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7"/>
    </row>
    <row r="28" spans="2:38" ht="22.5" customHeight="1" x14ac:dyDescent="0.4">
      <c r="B28" s="268"/>
      <c r="C28" s="256">
        <v>13</v>
      </c>
      <c r="D28" s="256"/>
      <c r="E28" s="259"/>
      <c r="F28" s="259"/>
      <c r="G28" s="259"/>
      <c r="H28" s="259"/>
      <c r="I28" s="259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7"/>
    </row>
    <row r="29" spans="2:38" ht="22.5" customHeight="1" x14ac:dyDescent="0.4">
      <c r="B29" s="268"/>
      <c r="C29" s="256">
        <v>14</v>
      </c>
      <c r="D29" s="256"/>
      <c r="E29" s="259"/>
      <c r="F29" s="259"/>
      <c r="G29" s="259"/>
      <c r="H29" s="259"/>
      <c r="I29" s="259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7"/>
    </row>
    <row r="30" spans="2:38" ht="22.5" customHeight="1" x14ac:dyDescent="0.4">
      <c r="B30" s="297"/>
      <c r="C30" s="256">
        <v>15</v>
      </c>
      <c r="D30" s="256"/>
      <c r="E30" s="259"/>
      <c r="F30" s="259"/>
      <c r="G30" s="259"/>
      <c r="H30" s="259"/>
      <c r="I30" s="259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7"/>
    </row>
    <row r="31" spans="2:38" ht="22.5" customHeight="1" x14ac:dyDescent="0.4">
      <c r="B31" s="253" t="s">
        <v>430</v>
      </c>
      <c r="C31" s="254"/>
      <c r="D31" s="254"/>
      <c r="E31" s="254"/>
      <c r="F31" s="254"/>
      <c r="G31" s="254"/>
      <c r="H31" s="254"/>
      <c r="I31" s="255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7"/>
    </row>
    <row r="32" spans="2:38" ht="33.75" customHeight="1" thickBot="1" x14ac:dyDescent="0.45">
      <c r="B32" s="306" t="s">
        <v>431</v>
      </c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1"/>
    </row>
    <row r="33" spans="2:39" ht="15" customHeight="1" x14ac:dyDescent="0.25">
      <c r="B33" s="289" t="s">
        <v>432</v>
      </c>
      <c r="C33" s="289"/>
      <c r="D33" s="289"/>
      <c r="E33" s="289"/>
      <c r="F33" s="78"/>
    </row>
    <row r="34" spans="2:39" ht="15" customHeight="1" thickBot="1" x14ac:dyDescent="0.3">
      <c r="B34" s="290"/>
      <c r="C34" s="290"/>
      <c r="D34" s="290"/>
      <c r="E34" s="290"/>
      <c r="F34" s="72"/>
    </row>
    <row r="35" spans="2:39" ht="20.25" customHeight="1" x14ac:dyDescent="0.4">
      <c r="B35" s="271" t="s">
        <v>433</v>
      </c>
      <c r="C35" s="272"/>
      <c r="D35" s="272"/>
      <c r="E35" s="272"/>
      <c r="F35" s="272"/>
      <c r="G35" s="272"/>
      <c r="H35" s="272"/>
      <c r="I35" s="272"/>
      <c r="J35" s="272"/>
      <c r="K35" s="275"/>
      <c r="L35" s="302" t="s">
        <v>434</v>
      </c>
      <c r="M35" s="303"/>
      <c r="N35" s="285" t="s">
        <v>435</v>
      </c>
      <c r="O35" s="285"/>
      <c r="P35" s="272" t="s">
        <v>436</v>
      </c>
      <c r="Q35" s="272"/>
      <c r="R35" s="272"/>
      <c r="S35" s="272"/>
      <c r="T35" s="277"/>
      <c r="U35" s="277"/>
      <c r="V35" s="277"/>
      <c r="W35" s="277"/>
      <c r="X35" s="277"/>
      <c r="Y35" s="278"/>
      <c r="Z35" s="281" t="s">
        <v>434</v>
      </c>
      <c r="AA35" s="282"/>
      <c r="AB35" s="285" t="s">
        <v>437</v>
      </c>
      <c r="AC35" s="285"/>
      <c r="AD35" s="285"/>
      <c r="AE35" s="285"/>
      <c r="AF35" s="285"/>
      <c r="AG35" s="285"/>
      <c r="AH35" s="285"/>
      <c r="AI35" s="285"/>
      <c r="AJ35" s="287"/>
      <c r="AK35" s="291" t="s">
        <v>434</v>
      </c>
      <c r="AL35" s="292"/>
    </row>
    <row r="36" spans="2:39" ht="20.25" customHeight="1" thickBot="1" x14ac:dyDescent="0.45">
      <c r="B36" s="273"/>
      <c r="C36" s="274"/>
      <c r="D36" s="274"/>
      <c r="E36" s="274"/>
      <c r="F36" s="274"/>
      <c r="G36" s="274"/>
      <c r="H36" s="274"/>
      <c r="I36" s="274"/>
      <c r="J36" s="274"/>
      <c r="K36" s="276"/>
      <c r="L36" s="304"/>
      <c r="M36" s="305"/>
      <c r="N36" s="286"/>
      <c r="O36" s="286"/>
      <c r="P36" s="274"/>
      <c r="Q36" s="274"/>
      <c r="R36" s="274"/>
      <c r="S36" s="274"/>
      <c r="T36" s="279"/>
      <c r="U36" s="279"/>
      <c r="V36" s="279"/>
      <c r="W36" s="279"/>
      <c r="X36" s="279"/>
      <c r="Y36" s="280"/>
      <c r="Z36" s="283"/>
      <c r="AA36" s="284"/>
      <c r="AB36" s="286"/>
      <c r="AC36" s="286"/>
      <c r="AD36" s="286"/>
      <c r="AE36" s="286"/>
      <c r="AF36" s="286"/>
      <c r="AG36" s="286"/>
      <c r="AH36" s="286"/>
      <c r="AI36" s="286"/>
      <c r="AJ36" s="288"/>
      <c r="AK36" s="293"/>
      <c r="AL36" s="294"/>
    </row>
    <row r="37" spans="2:39" ht="18.75" customHeight="1" x14ac:dyDescent="0.4">
      <c r="B37" s="295" t="s">
        <v>438</v>
      </c>
      <c r="C37" s="295"/>
      <c r="D37" s="295"/>
      <c r="E37" s="295"/>
      <c r="F37" s="295"/>
      <c r="G37" s="295"/>
      <c r="H37" s="295"/>
      <c r="I37" s="295"/>
      <c r="J37" s="296"/>
      <c r="K37" s="296"/>
      <c r="L37" s="296"/>
      <c r="M37" s="296"/>
      <c r="N37" s="296"/>
      <c r="O37" s="296"/>
      <c r="P37" s="270" t="s">
        <v>434</v>
      </c>
      <c r="Q37" s="270"/>
      <c r="R37" s="301" t="s">
        <v>519</v>
      </c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</row>
    <row r="38" spans="2:39" ht="18.75" customHeight="1" x14ac:dyDescent="0.4">
      <c r="B38" s="295"/>
      <c r="C38" s="295"/>
      <c r="D38" s="295"/>
      <c r="E38" s="295"/>
      <c r="F38" s="295"/>
      <c r="G38" s="295"/>
      <c r="H38" s="295"/>
      <c r="I38" s="295"/>
      <c r="J38" s="296"/>
      <c r="K38" s="296"/>
      <c r="L38" s="296"/>
      <c r="M38" s="296"/>
      <c r="N38" s="296"/>
      <c r="O38" s="296"/>
      <c r="P38" s="270"/>
      <c r="Q38" s="270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</row>
    <row r="40" spans="2:39" ht="15" customHeight="1" x14ac:dyDescent="0.4">
      <c r="B40" s="270" t="s">
        <v>426</v>
      </c>
      <c r="C40" s="270"/>
      <c r="D40" s="270"/>
      <c r="E40" s="270"/>
      <c r="F40" s="270"/>
      <c r="AC40" s="329" t="s">
        <v>502</v>
      </c>
      <c r="AD40" s="329"/>
      <c r="AE40" s="329"/>
      <c r="AF40" s="329"/>
      <c r="AG40" s="329"/>
      <c r="AH40" s="329"/>
      <c r="AI40" s="329"/>
      <c r="AJ40" s="329"/>
      <c r="AK40" s="329"/>
      <c r="AL40" s="329"/>
    </row>
    <row r="41" spans="2:39" ht="15" customHeight="1" thickBot="1" x14ac:dyDescent="0.45">
      <c r="B41" s="270"/>
      <c r="C41" s="270"/>
      <c r="D41" s="270"/>
      <c r="E41" s="270"/>
      <c r="F41" s="270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</row>
    <row r="42" spans="2:39" ht="30" customHeight="1" x14ac:dyDescent="0.4">
      <c r="B42" s="264" t="s">
        <v>422</v>
      </c>
      <c r="C42" s="265"/>
      <c r="D42" s="265"/>
      <c r="E42" s="265"/>
      <c r="F42" s="265"/>
      <c r="G42" s="265"/>
      <c r="H42" s="265"/>
      <c r="I42" s="265"/>
      <c r="J42" s="265" t="s">
        <v>421</v>
      </c>
      <c r="K42" s="265"/>
      <c r="L42" s="265"/>
      <c r="M42" s="265"/>
      <c r="N42" s="265"/>
      <c r="O42" s="265"/>
      <c r="P42" s="265"/>
      <c r="Q42" s="265" t="s">
        <v>427</v>
      </c>
      <c r="R42" s="265"/>
      <c r="S42" s="265"/>
      <c r="T42" s="265"/>
      <c r="U42" s="265"/>
      <c r="V42" s="265"/>
      <c r="W42" s="265"/>
      <c r="X42" s="265" t="s">
        <v>428</v>
      </c>
      <c r="Y42" s="265"/>
      <c r="Z42" s="265"/>
      <c r="AA42" s="265"/>
      <c r="AB42" s="265"/>
      <c r="AC42" s="265"/>
      <c r="AD42" s="265"/>
      <c r="AE42" s="265" t="s">
        <v>429</v>
      </c>
      <c r="AF42" s="265"/>
      <c r="AG42" s="265"/>
      <c r="AH42" s="265"/>
      <c r="AI42" s="265"/>
      <c r="AJ42" s="265"/>
      <c r="AK42" s="265"/>
      <c r="AL42" s="266"/>
    </row>
    <row r="43" spans="2:39" ht="22.5" customHeight="1" x14ac:dyDescent="0.4">
      <c r="B43" s="267" t="s">
        <v>505</v>
      </c>
      <c r="C43" s="258">
        <v>16</v>
      </c>
      <c r="D43" s="256"/>
      <c r="E43" s="259"/>
      <c r="F43" s="259"/>
      <c r="G43" s="259"/>
      <c r="H43" s="259"/>
      <c r="I43" s="259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7"/>
    </row>
    <row r="44" spans="2:39" ht="22.5" customHeight="1" x14ac:dyDescent="0.4">
      <c r="B44" s="268"/>
      <c r="C44" s="258">
        <v>17</v>
      </c>
      <c r="D44" s="256"/>
      <c r="E44" s="259"/>
      <c r="F44" s="259"/>
      <c r="G44" s="259"/>
      <c r="H44" s="259"/>
      <c r="I44" s="259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7"/>
    </row>
    <row r="45" spans="2:39" ht="22.5" customHeight="1" x14ac:dyDescent="0.4">
      <c r="B45" s="268"/>
      <c r="C45" s="258">
        <v>18</v>
      </c>
      <c r="D45" s="256"/>
      <c r="E45" s="259"/>
      <c r="F45" s="259"/>
      <c r="G45" s="259"/>
      <c r="H45" s="259"/>
      <c r="I45" s="259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7"/>
    </row>
    <row r="46" spans="2:39" ht="22.5" customHeight="1" x14ac:dyDescent="0.4">
      <c r="B46" s="268"/>
      <c r="C46" s="258">
        <v>19</v>
      </c>
      <c r="D46" s="256"/>
      <c r="E46" s="259"/>
      <c r="F46" s="259"/>
      <c r="G46" s="259"/>
      <c r="H46" s="259"/>
      <c r="I46" s="259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7"/>
    </row>
    <row r="47" spans="2:39" ht="22.5" customHeight="1" x14ac:dyDescent="0.4">
      <c r="B47" s="268"/>
      <c r="C47" s="258">
        <v>20</v>
      </c>
      <c r="D47" s="256"/>
      <c r="E47" s="259"/>
      <c r="F47" s="259"/>
      <c r="G47" s="259"/>
      <c r="H47" s="259"/>
      <c r="I47" s="259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7"/>
    </row>
    <row r="48" spans="2:39" ht="22.5" customHeight="1" x14ac:dyDescent="0.4">
      <c r="B48" s="268"/>
      <c r="C48" s="258">
        <v>21</v>
      </c>
      <c r="D48" s="256"/>
      <c r="E48" s="259"/>
      <c r="F48" s="259"/>
      <c r="G48" s="259"/>
      <c r="H48" s="259"/>
      <c r="I48" s="259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7"/>
    </row>
    <row r="49" spans="2:38" ht="22.5" customHeight="1" x14ac:dyDescent="0.4">
      <c r="B49" s="268"/>
      <c r="C49" s="258">
        <v>22</v>
      </c>
      <c r="D49" s="256"/>
      <c r="E49" s="259"/>
      <c r="F49" s="259"/>
      <c r="G49" s="259"/>
      <c r="H49" s="259"/>
      <c r="I49" s="259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7"/>
    </row>
    <row r="50" spans="2:38" ht="22.5" customHeight="1" x14ac:dyDescent="0.4">
      <c r="B50" s="268"/>
      <c r="C50" s="258">
        <v>23</v>
      </c>
      <c r="D50" s="256"/>
      <c r="E50" s="259"/>
      <c r="F50" s="259"/>
      <c r="G50" s="259"/>
      <c r="H50" s="259"/>
      <c r="I50" s="259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7"/>
    </row>
    <row r="51" spans="2:38" ht="22.5" customHeight="1" x14ac:dyDescent="0.4">
      <c r="B51" s="268"/>
      <c r="C51" s="258">
        <v>24</v>
      </c>
      <c r="D51" s="256"/>
      <c r="E51" s="259"/>
      <c r="F51" s="259"/>
      <c r="G51" s="259"/>
      <c r="H51" s="259"/>
      <c r="I51" s="259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7"/>
    </row>
    <row r="52" spans="2:38" ht="22.5" customHeight="1" x14ac:dyDescent="0.4">
      <c r="B52" s="268"/>
      <c r="C52" s="258">
        <v>25</v>
      </c>
      <c r="D52" s="256"/>
      <c r="E52" s="259"/>
      <c r="F52" s="259"/>
      <c r="G52" s="259"/>
      <c r="H52" s="259"/>
      <c r="I52" s="259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7"/>
    </row>
    <row r="53" spans="2:38" ht="22.5" customHeight="1" x14ac:dyDescent="0.4">
      <c r="B53" s="268"/>
      <c r="C53" s="258">
        <v>26</v>
      </c>
      <c r="D53" s="256"/>
      <c r="E53" s="259"/>
      <c r="F53" s="259"/>
      <c r="G53" s="259"/>
      <c r="H53" s="259"/>
      <c r="I53" s="259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7"/>
    </row>
    <row r="54" spans="2:38" ht="22.5" customHeight="1" x14ac:dyDescent="0.4">
      <c r="B54" s="268"/>
      <c r="C54" s="258">
        <v>27</v>
      </c>
      <c r="D54" s="256"/>
      <c r="E54" s="259"/>
      <c r="F54" s="259"/>
      <c r="G54" s="259"/>
      <c r="H54" s="259"/>
      <c r="I54" s="259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7"/>
    </row>
    <row r="55" spans="2:38" ht="22.5" customHeight="1" x14ac:dyDescent="0.4">
      <c r="B55" s="268"/>
      <c r="C55" s="258">
        <v>28</v>
      </c>
      <c r="D55" s="256"/>
      <c r="E55" s="259"/>
      <c r="F55" s="259"/>
      <c r="G55" s="259"/>
      <c r="H55" s="259"/>
      <c r="I55" s="259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7"/>
    </row>
    <row r="56" spans="2:38" ht="22.5" customHeight="1" x14ac:dyDescent="0.4">
      <c r="B56" s="268"/>
      <c r="C56" s="258">
        <v>29</v>
      </c>
      <c r="D56" s="256"/>
      <c r="E56" s="259"/>
      <c r="F56" s="259"/>
      <c r="G56" s="259"/>
      <c r="H56" s="259"/>
      <c r="I56" s="259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7"/>
    </row>
    <row r="57" spans="2:38" ht="22.5" customHeight="1" x14ac:dyDescent="0.4">
      <c r="B57" s="268"/>
      <c r="C57" s="258">
        <v>30</v>
      </c>
      <c r="D57" s="256"/>
      <c r="E57" s="259"/>
      <c r="F57" s="259"/>
      <c r="G57" s="259"/>
      <c r="H57" s="259"/>
      <c r="I57" s="259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7"/>
    </row>
    <row r="58" spans="2:38" ht="22.5" customHeight="1" x14ac:dyDescent="0.4">
      <c r="B58" s="268"/>
      <c r="C58" s="258">
        <v>31</v>
      </c>
      <c r="D58" s="256"/>
      <c r="E58" s="259"/>
      <c r="F58" s="259"/>
      <c r="G58" s="259"/>
      <c r="H58" s="259"/>
      <c r="I58" s="259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7"/>
    </row>
    <row r="59" spans="2:38" ht="22.5" customHeight="1" x14ac:dyDescent="0.4">
      <c r="B59" s="268"/>
      <c r="C59" s="258">
        <v>32</v>
      </c>
      <c r="D59" s="256"/>
      <c r="E59" s="259"/>
      <c r="F59" s="259"/>
      <c r="G59" s="259"/>
      <c r="H59" s="259"/>
      <c r="I59" s="259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7"/>
    </row>
    <row r="60" spans="2:38" ht="22.5" customHeight="1" x14ac:dyDescent="0.4">
      <c r="B60" s="268"/>
      <c r="C60" s="258">
        <v>33</v>
      </c>
      <c r="D60" s="256"/>
      <c r="E60" s="259"/>
      <c r="F60" s="259"/>
      <c r="G60" s="259"/>
      <c r="H60" s="259"/>
      <c r="I60" s="259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7"/>
    </row>
    <row r="61" spans="2:38" ht="22.5" customHeight="1" x14ac:dyDescent="0.4">
      <c r="B61" s="268"/>
      <c r="C61" s="258">
        <v>34</v>
      </c>
      <c r="D61" s="256"/>
      <c r="E61" s="259"/>
      <c r="F61" s="259"/>
      <c r="G61" s="259"/>
      <c r="H61" s="259"/>
      <c r="I61" s="259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7"/>
    </row>
    <row r="62" spans="2:38" ht="22.5" customHeight="1" x14ac:dyDescent="0.4">
      <c r="B62" s="268"/>
      <c r="C62" s="258">
        <v>35</v>
      </c>
      <c r="D62" s="256"/>
      <c r="E62" s="259"/>
      <c r="F62" s="259"/>
      <c r="G62" s="259"/>
      <c r="H62" s="259"/>
      <c r="I62" s="259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7"/>
    </row>
    <row r="63" spans="2:38" ht="22.5" customHeight="1" x14ac:dyDescent="0.4">
      <c r="B63" s="268"/>
      <c r="C63" s="258">
        <v>36</v>
      </c>
      <c r="D63" s="256"/>
      <c r="E63" s="259"/>
      <c r="F63" s="259"/>
      <c r="G63" s="259"/>
      <c r="H63" s="259"/>
      <c r="I63" s="259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7"/>
    </row>
    <row r="64" spans="2:38" ht="22.5" customHeight="1" x14ac:dyDescent="0.4">
      <c r="B64" s="268"/>
      <c r="C64" s="258">
        <v>37</v>
      </c>
      <c r="D64" s="256"/>
      <c r="E64" s="259"/>
      <c r="F64" s="259"/>
      <c r="G64" s="259"/>
      <c r="H64" s="259"/>
      <c r="I64" s="259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7"/>
    </row>
    <row r="65" spans="2:38" ht="22.5" customHeight="1" x14ac:dyDescent="0.4">
      <c r="B65" s="268"/>
      <c r="C65" s="258">
        <v>38</v>
      </c>
      <c r="D65" s="256"/>
      <c r="E65" s="259"/>
      <c r="F65" s="259"/>
      <c r="G65" s="259"/>
      <c r="H65" s="259"/>
      <c r="I65" s="259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7"/>
    </row>
    <row r="66" spans="2:38" ht="22.5" customHeight="1" x14ac:dyDescent="0.4">
      <c r="B66" s="268"/>
      <c r="C66" s="258">
        <v>39</v>
      </c>
      <c r="D66" s="256"/>
      <c r="E66" s="259"/>
      <c r="F66" s="259"/>
      <c r="G66" s="259"/>
      <c r="H66" s="259"/>
      <c r="I66" s="259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7"/>
    </row>
    <row r="67" spans="2:38" ht="22.5" customHeight="1" x14ac:dyDescent="0.4">
      <c r="B67" s="268"/>
      <c r="C67" s="258">
        <v>40</v>
      </c>
      <c r="D67" s="256"/>
      <c r="E67" s="259"/>
      <c r="F67" s="259"/>
      <c r="G67" s="259"/>
      <c r="H67" s="259"/>
      <c r="I67" s="259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7"/>
    </row>
    <row r="68" spans="2:38" ht="22.5" customHeight="1" x14ac:dyDescent="0.4">
      <c r="B68" s="268"/>
      <c r="C68" s="258">
        <v>41</v>
      </c>
      <c r="D68" s="256"/>
      <c r="E68" s="259"/>
      <c r="F68" s="259"/>
      <c r="G68" s="259"/>
      <c r="H68" s="259"/>
      <c r="I68" s="259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7"/>
    </row>
    <row r="69" spans="2:38" ht="22.5" customHeight="1" x14ac:dyDescent="0.4">
      <c r="B69" s="268"/>
      <c r="C69" s="258">
        <v>42</v>
      </c>
      <c r="D69" s="256"/>
      <c r="E69" s="259"/>
      <c r="F69" s="259"/>
      <c r="G69" s="259"/>
      <c r="H69" s="259"/>
      <c r="I69" s="259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7"/>
    </row>
    <row r="70" spans="2:38" ht="22.5" customHeight="1" x14ac:dyDescent="0.4">
      <c r="B70" s="268"/>
      <c r="C70" s="258">
        <v>43</v>
      </c>
      <c r="D70" s="256"/>
      <c r="E70" s="259"/>
      <c r="F70" s="259"/>
      <c r="G70" s="259"/>
      <c r="H70" s="259"/>
      <c r="I70" s="259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7"/>
    </row>
    <row r="71" spans="2:38" ht="22.5" customHeight="1" x14ac:dyDescent="0.4">
      <c r="B71" s="268"/>
      <c r="C71" s="258">
        <v>44</v>
      </c>
      <c r="D71" s="256"/>
      <c r="E71" s="259"/>
      <c r="F71" s="259"/>
      <c r="G71" s="259"/>
      <c r="H71" s="259"/>
      <c r="I71" s="259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7"/>
    </row>
    <row r="72" spans="2:38" ht="22.5" customHeight="1" x14ac:dyDescent="0.4">
      <c r="B72" s="268"/>
      <c r="C72" s="258">
        <v>45</v>
      </c>
      <c r="D72" s="256"/>
      <c r="E72" s="259"/>
      <c r="F72" s="259"/>
      <c r="G72" s="259"/>
      <c r="H72" s="259"/>
      <c r="I72" s="259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7"/>
    </row>
    <row r="73" spans="2:38" ht="22.5" customHeight="1" x14ac:dyDescent="0.4">
      <c r="B73" s="268"/>
      <c r="C73" s="258">
        <v>46</v>
      </c>
      <c r="D73" s="256"/>
      <c r="E73" s="259"/>
      <c r="F73" s="259"/>
      <c r="G73" s="259"/>
      <c r="H73" s="259"/>
      <c r="I73" s="259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7"/>
    </row>
    <row r="74" spans="2:38" ht="22.5" customHeight="1" x14ac:dyDescent="0.4">
      <c r="B74" s="268"/>
      <c r="C74" s="258">
        <v>47</v>
      </c>
      <c r="D74" s="256"/>
      <c r="E74" s="259"/>
      <c r="F74" s="259"/>
      <c r="G74" s="259"/>
      <c r="H74" s="259"/>
      <c r="I74" s="259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7"/>
    </row>
    <row r="75" spans="2:38" ht="22.5" customHeight="1" x14ac:dyDescent="0.4">
      <c r="B75" s="268"/>
      <c r="C75" s="258">
        <v>48</v>
      </c>
      <c r="D75" s="256"/>
      <c r="E75" s="259"/>
      <c r="F75" s="259"/>
      <c r="G75" s="259"/>
      <c r="H75" s="259"/>
      <c r="I75" s="259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7"/>
    </row>
    <row r="76" spans="2:38" ht="22.5" customHeight="1" x14ac:dyDescent="0.4">
      <c r="B76" s="268"/>
      <c r="C76" s="258">
        <v>49</v>
      </c>
      <c r="D76" s="256"/>
      <c r="E76" s="259"/>
      <c r="F76" s="259"/>
      <c r="G76" s="259"/>
      <c r="H76" s="259"/>
      <c r="I76" s="259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7"/>
    </row>
    <row r="77" spans="2:38" ht="22.5" customHeight="1" thickBot="1" x14ac:dyDescent="0.45">
      <c r="B77" s="269"/>
      <c r="C77" s="262">
        <v>50</v>
      </c>
      <c r="D77" s="260"/>
      <c r="E77" s="263"/>
      <c r="F77" s="263"/>
      <c r="G77" s="263"/>
      <c r="H77" s="263"/>
      <c r="I77" s="263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1"/>
    </row>
  </sheetData>
  <mergeCells count="387">
    <mergeCell ref="H1:AJ2"/>
    <mergeCell ref="AC40:AE41"/>
    <mergeCell ref="AF40:AL41"/>
    <mergeCell ref="AH3:AL4"/>
    <mergeCell ref="X5:AD5"/>
    <mergeCell ref="AE5:AL5"/>
    <mergeCell ref="J6:P6"/>
    <mergeCell ref="Q6:W6"/>
    <mergeCell ref="B3:F4"/>
    <mergeCell ref="B1:D2"/>
    <mergeCell ref="E1:E2"/>
    <mergeCell ref="F1:G2"/>
    <mergeCell ref="B5:I5"/>
    <mergeCell ref="J5:P5"/>
    <mergeCell ref="Q5:W5"/>
    <mergeCell ref="B6:I6"/>
    <mergeCell ref="B7:I7"/>
    <mergeCell ref="B8:I8"/>
    <mergeCell ref="B9:I9"/>
    <mergeCell ref="B10:I10"/>
    <mergeCell ref="B11:F12"/>
    <mergeCell ref="J8:P8"/>
    <mergeCell ref="Q8:W8"/>
    <mergeCell ref="J9:P9"/>
    <mergeCell ref="Q9:W9"/>
    <mergeCell ref="X9:AD9"/>
    <mergeCell ref="AE9:AL9"/>
    <mergeCell ref="J10:P10"/>
    <mergeCell ref="Q10:W10"/>
    <mergeCell ref="X10:AD10"/>
    <mergeCell ref="AE10:AL10"/>
    <mergeCell ref="X6:AD6"/>
    <mergeCell ref="AE6:AL6"/>
    <mergeCell ref="J7:P7"/>
    <mergeCell ref="Q7:W7"/>
    <mergeCell ref="X7:AD7"/>
    <mergeCell ref="AE7:AL7"/>
    <mergeCell ref="X8:AD8"/>
    <mergeCell ref="AE8:AL8"/>
    <mergeCell ref="B13:I13"/>
    <mergeCell ref="J13:P13"/>
    <mergeCell ref="Q13:W13"/>
    <mergeCell ref="X13:AD13"/>
    <mergeCell ref="AE13:AL13"/>
    <mergeCell ref="Q14:W14"/>
    <mergeCell ref="X14:AD14"/>
    <mergeCell ref="AE14:AL14"/>
    <mergeCell ref="J14:P14"/>
    <mergeCell ref="B14:I14"/>
    <mergeCell ref="C21:D21"/>
    <mergeCell ref="C22:D22"/>
    <mergeCell ref="C23:D23"/>
    <mergeCell ref="C24:D24"/>
    <mergeCell ref="E16:I16"/>
    <mergeCell ref="E17:I17"/>
    <mergeCell ref="E18:I18"/>
    <mergeCell ref="E19:I19"/>
    <mergeCell ref="C16:D16"/>
    <mergeCell ref="C17:D17"/>
    <mergeCell ref="C18:D18"/>
    <mergeCell ref="C19:D19"/>
    <mergeCell ref="C20:D20"/>
    <mergeCell ref="E20:I20"/>
    <mergeCell ref="E21:I21"/>
    <mergeCell ref="E22:I22"/>
    <mergeCell ref="E23:I23"/>
    <mergeCell ref="E24:I24"/>
    <mergeCell ref="J15:P15"/>
    <mergeCell ref="J17:P17"/>
    <mergeCell ref="J19:P19"/>
    <mergeCell ref="J21:P21"/>
    <mergeCell ref="Q17:W17"/>
    <mergeCell ref="X17:AD17"/>
    <mergeCell ref="AE17:AL17"/>
    <mergeCell ref="J18:P18"/>
    <mergeCell ref="Q18:W18"/>
    <mergeCell ref="X18:AD18"/>
    <mergeCell ref="AE18:AL18"/>
    <mergeCell ref="Q15:W15"/>
    <mergeCell ref="X15:AD15"/>
    <mergeCell ref="AE15:AL15"/>
    <mergeCell ref="J16:P16"/>
    <mergeCell ref="Q16:W16"/>
    <mergeCell ref="X16:AD16"/>
    <mergeCell ref="AE16:AL16"/>
    <mergeCell ref="Q21:W21"/>
    <mergeCell ref="X21:AD21"/>
    <mergeCell ref="AE21:AL21"/>
    <mergeCell ref="J22:P22"/>
    <mergeCell ref="Q22:W22"/>
    <mergeCell ref="X22:AD22"/>
    <mergeCell ref="AE22:AL22"/>
    <mergeCell ref="Q19:W19"/>
    <mergeCell ref="X19:AD19"/>
    <mergeCell ref="AE19:AL19"/>
    <mergeCell ref="J20:P20"/>
    <mergeCell ref="Q20:W20"/>
    <mergeCell ref="X20:AD20"/>
    <mergeCell ref="AE20:AL20"/>
    <mergeCell ref="R37:AM38"/>
    <mergeCell ref="L35:M36"/>
    <mergeCell ref="N35:O36"/>
    <mergeCell ref="P35:S36"/>
    <mergeCell ref="J28:P28"/>
    <mergeCell ref="Q28:W28"/>
    <mergeCell ref="J29:P29"/>
    <mergeCell ref="Q29:W29"/>
    <mergeCell ref="B32:I32"/>
    <mergeCell ref="J32:P32"/>
    <mergeCell ref="Q32:W32"/>
    <mergeCell ref="X32:AD32"/>
    <mergeCell ref="AE32:AL32"/>
    <mergeCell ref="X28:AD28"/>
    <mergeCell ref="AE28:AL28"/>
    <mergeCell ref="C29:D29"/>
    <mergeCell ref="E29:I29"/>
    <mergeCell ref="J31:P31"/>
    <mergeCell ref="Q31:W31"/>
    <mergeCell ref="X31:AD31"/>
    <mergeCell ref="AE31:AL31"/>
    <mergeCell ref="X27:AD27"/>
    <mergeCell ref="AE27:AL27"/>
    <mergeCell ref="C28:D28"/>
    <mergeCell ref="E28:I28"/>
    <mergeCell ref="E26:I26"/>
    <mergeCell ref="J26:P26"/>
    <mergeCell ref="Q26:W26"/>
    <mergeCell ref="X26:AD26"/>
    <mergeCell ref="AE26:AL26"/>
    <mergeCell ref="C27:D27"/>
    <mergeCell ref="E27:I27"/>
    <mergeCell ref="J27:P27"/>
    <mergeCell ref="Q27:W27"/>
    <mergeCell ref="X25:AD25"/>
    <mergeCell ref="AE25:AL25"/>
    <mergeCell ref="C25:D25"/>
    <mergeCell ref="E25:I25"/>
    <mergeCell ref="C26:D26"/>
    <mergeCell ref="J23:P23"/>
    <mergeCell ref="Q23:W23"/>
    <mergeCell ref="X23:AD23"/>
    <mergeCell ref="AE23:AL23"/>
    <mergeCell ref="J24:P24"/>
    <mergeCell ref="Q24:W24"/>
    <mergeCell ref="X24:AD24"/>
    <mergeCell ref="AE24:AL24"/>
    <mergeCell ref="B40:F41"/>
    <mergeCell ref="X29:AD29"/>
    <mergeCell ref="AE29:AL29"/>
    <mergeCell ref="C30:D30"/>
    <mergeCell ref="E30:I30"/>
    <mergeCell ref="J30:P30"/>
    <mergeCell ref="Q30:W30"/>
    <mergeCell ref="X30:AD30"/>
    <mergeCell ref="AE30:AL30"/>
    <mergeCell ref="B35:E36"/>
    <mergeCell ref="F35:K36"/>
    <mergeCell ref="T35:Y36"/>
    <mergeCell ref="Z35:AA36"/>
    <mergeCell ref="AB35:AC36"/>
    <mergeCell ref="AD35:AJ36"/>
    <mergeCell ref="B33:E34"/>
    <mergeCell ref="AK35:AL36"/>
    <mergeCell ref="B37:I38"/>
    <mergeCell ref="J37:O38"/>
    <mergeCell ref="P37:Q38"/>
    <mergeCell ref="B16:B30"/>
    <mergeCell ref="B31:I31"/>
    <mergeCell ref="J25:P25"/>
    <mergeCell ref="Q25:W25"/>
    <mergeCell ref="AE43:AL43"/>
    <mergeCell ref="C44:D44"/>
    <mergeCell ref="E44:I44"/>
    <mergeCell ref="J44:P44"/>
    <mergeCell ref="Q44:W44"/>
    <mergeCell ref="X44:AD44"/>
    <mergeCell ref="AE44:AL44"/>
    <mergeCell ref="B42:I42"/>
    <mergeCell ref="J42:P42"/>
    <mergeCell ref="Q42:W42"/>
    <mergeCell ref="X42:AD42"/>
    <mergeCell ref="AE42:AL42"/>
    <mergeCell ref="C43:D43"/>
    <mergeCell ref="E43:I43"/>
    <mergeCell ref="J43:P43"/>
    <mergeCell ref="Q43:W43"/>
    <mergeCell ref="X43:AD43"/>
    <mergeCell ref="B43:B77"/>
    <mergeCell ref="C46:D46"/>
    <mergeCell ref="E46:I46"/>
    <mergeCell ref="J46:P46"/>
    <mergeCell ref="Q46:W46"/>
    <mergeCell ref="X46:AD46"/>
    <mergeCell ref="AE46:AL46"/>
    <mergeCell ref="C45:D45"/>
    <mergeCell ref="E45:I45"/>
    <mergeCell ref="J45:P45"/>
    <mergeCell ref="Q45:W45"/>
    <mergeCell ref="X45:AD45"/>
    <mergeCell ref="AE45:AL45"/>
    <mergeCell ref="C48:D48"/>
    <mergeCell ref="E48:I48"/>
    <mergeCell ref="J48:P48"/>
    <mergeCell ref="Q48:W48"/>
    <mergeCell ref="X48:AD48"/>
    <mergeCell ref="AE48:AL48"/>
    <mergeCell ref="C47:D47"/>
    <mergeCell ref="E47:I47"/>
    <mergeCell ref="J47:P47"/>
    <mergeCell ref="Q47:W47"/>
    <mergeCell ref="X47:AD47"/>
    <mergeCell ref="AE47:AL47"/>
    <mergeCell ref="C50:D50"/>
    <mergeCell ref="E50:I50"/>
    <mergeCell ref="J50:P50"/>
    <mergeCell ref="Q50:W50"/>
    <mergeCell ref="X50:AD50"/>
    <mergeCell ref="AE50:AL50"/>
    <mergeCell ref="C49:D49"/>
    <mergeCell ref="E49:I49"/>
    <mergeCell ref="J49:P49"/>
    <mergeCell ref="Q49:W49"/>
    <mergeCell ref="X49:AD49"/>
    <mergeCell ref="AE49:AL49"/>
    <mergeCell ref="C52:D52"/>
    <mergeCell ref="E52:I52"/>
    <mergeCell ref="J52:P52"/>
    <mergeCell ref="Q52:W52"/>
    <mergeCell ref="X52:AD52"/>
    <mergeCell ref="AE52:AL52"/>
    <mergeCell ref="C51:D51"/>
    <mergeCell ref="E51:I51"/>
    <mergeCell ref="J51:P51"/>
    <mergeCell ref="Q51:W51"/>
    <mergeCell ref="X51:AD51"/>
    <mergeCell ref="AE51:AL51"/>
    <mergeCell ref="C54:D54"/>
    <mergeCell ref="E54:I54"/>
    <mergeCell ref="J54:P54"/>
    <mergeCell ref="Q54:W54"/>
    <mergeCell ref="X54:AD54"/>
    <mergeCell ref="AE54:AL54"/>
    <mergeCell ref="C53:D53"/>
    <mergeCell ref="E53:I53"/>
    <mergeCell ref="J53:P53"/>
    <mergeCell ref="Q53:W53"/>
    <mergeCell ref="X53:AD53"/>
    <mergeCell ref="AE53:AL53"/>
    <mergeCell ref="C56:D56"/>
    <mergeCell ref="E56:I56"/>
    <mergeCell ref="J56:P56"/>
    <mergeCell ref="Q56:W56"/>
    <mergeCell ref="X56:AD56"/>
    <mergeCell ref="AE56:AL56"/>
    <mergeCell ref="C55:D55"/>
    <mergeCell ref="E55:I55"/>
    <mergeCell ref="J55:P55"/>
    <mergeCell ref="Q55:W55"/>
    <mergeCell ref="X55:AD55"/>
    <mergeCell ref="AE55:AL55"/>
    <mergeCell ref="C58:D58"/>
    <mergeCell ref="E58:I58"/>
    <mergeCell ref="J58:P58"/>
    <mergeCell ref="Q58:W58"/>
    <mergeCell ref="X58:AD58"/>
    <mergeCell ref="AE58:AL58"/>
    <mergeCell ref="C57:D57"/>
    <mergeCell ref="E57:I57"/>
    <mergeCell ref="J57:P57"/>
    <mergeCell ref="Q57:W57"/>
    <mergeCell ref="X57:AD57"/>
    <mergeCell ref="AE57:AL57"/>
    <mergeCell ref="C60:D60"/>
    <mergeCell ref="E60:I60"/>
    <mergeCell ref="J60:P60"/>
    <mergeCell ref="Q60:W60"/>
    <mergeCell ref="X60:AD60"/>
    <mergeCell ref="AE60:AL60"/>
    <mergeCell ref="C59:D59"/>
    <mergeCell ref="E59:I59"/>
    <mergeCell ref="J59:P59"/>
    <mergeCell ref="Q59:W59"/>
    <mergeCell ref="X59:AD59"/>
    <mergeCell ref="AE59:AL59"/>
    <mergeCell ref="C62:D62"/>
    <mergeCell ref="E62:I62"/>
    <mergeCell ref="J62:P62"/>
    <mergeCell ref="Q62:W62"/>
    <mergeCell ref="X62:AD62"/>
    <mergeCell ref="AE62:AL62"/>
    <mergeCell ref="C61:D61"/>
    <mergeCell ref="E61:I61"/>
    <mergeCell ref="J61:P61"/>
    <mergeCell ref="Q61:W61"/>
    <mergeCell ref="X61:AD61"/>
    <mergeCell ref="AE61:AL61"/>
    <mergeCell ref="C64:D64"/>
    <mergeCell ref="E64:I64"/>
    <mergeCell ref="J64:P64"/>
    <mergeCell ref="Q64:W64"/>
    <mergeCell ref="X64:AD64"/>
    <mergeCell ref="AE64:AL64"/>
    <mergeCell ref="C63:D63"/>
    <mergeCell ref="E63:I63"/>
    <mergeCell ref="J63:P63"/>
    <mergeCell ref="Q63:W63"/>
    <mergeCell ref="X63:AD63"/>
    <mergeCell ref="AE63:AL63"/>
    <mergeCell ref="C66:D66"/>
    <mergeCell ref="E66:I66"/>
    <mergeCell ref="J66:P66"/>
    <mergeCell ref="Q66:W66"/>
    <mergeCell ref="X66:AD66"/>
    <mergeCell ref="AE66:AL66"/>
    <mergeCell ref="C65:D65"/>
    <mergeCell ref="E65:I65"/>
    <mergeCell ref="J65:P65"/>
    <mergeCell ref="Q65:W65"/>
    <mergeCell ref="X65:AD65"/>
    <mergeCell ref="AE65:AL65"/>
    <mergeCell ref="C68:D68"/>
    <mergeCell ref="E68:I68"/>
    <mergeCell ref="J68:P68"/>
    <mergeCell ref="Q68:W68"/>
    <mergeCell ref="X68:AD68"/>
    <mergeCell ref="AE68:AL68"/>
    <mergeCell ref="C67:D67"/>
    <mergeCell ref="E67:I67"/>
    <mergeCell ref="J67:P67"/>
    <mergeCell ref="Q67:W67"/>
    <mergeCell ref="X67:AD67"/>
    <mergeCell ref="AE67:AL67"/>
    <mergeCell ref="AE77:AL77"/>
    <mergeCell ref="C76:D76"/>
    <mergeCell ref="E76:I76"/>
    <mergeCell ref="J76:P76"/>
    <mergeCell ref="Q76:W76"/>
    <mergeCell ref="X76:AD76"/>
    <mergeCell ref="AE76:AL76"/>
    <mergeCell ref="C75:D75"/>
    <mergeCell ref="E75:I75"/>
    <mergeCell ref="J75:P75"/>
    <mergeCell ref="X77:AD77"/>
    <mergeCell ref="C77:D77"/>
    <mergeCell ref="E77:I77"/>
    <mergeCell ref="J77:P77"/>
    <mergeCell ref="Q77:W77"/>
    <mergeCell ref="Q75:W75"/>
    <mergeCell ref="X75:AD75"/>
    <mergeCell ref="AE75:AL75"/>
    <mergeCell ref="C70:D70"/>
    <mergeCell ref="E70:I70"/>
    <mergeCell ref="J70:P70"/>
    <mergeCell ref="Q70:W70"/>
    <mergeCell ref="X70:AD70"/>
    <mergeCell ref="C74:D74"/>
    <mergeCell ref="E74:I74"/>
    <mergeCell ref="J74:P74"/>
    <mergeCell ref="Q74:W74"/>
    <mergeCell ref="X74:AD74"/>
    <mergeCell ref="C71:D71"/>
    <mergeCell ref="E71:I71"/>
    <mergeCell ref="J71:P71"/>
    <mergeCell ref="B15:I15"/>
    <mergeCell ref="AE74:AL74"/>
    <mergeCell ref="C73:D73"/>
    <mergeCell ref="E73:I73"/>
    <mergeCell ref="J73:P73"/>
    <mergeCell ref="Q73:W73"/>
    <mergeCell ref="X73:AD73"/>
    <mergeCell ref="AE73:AL73"/>
    <mergeCell ref="AE70:AL70"/>
    <mergeCell ref="C69:D69"/>
    <mergeCell ref="E69:I69"/>
    <mergeCell ref="J69:P69"/>
    <mergeCell ref="Q69:W69"/>
    <mergeCell ref="X69:AD69"/>
    <mergeCell ref="AE69:AL69"/>
    <mergeCell ref="C72:D72"/>
    <mergeCell ref="E72:I72"/>
    <mergeCell ref="Q71:W71"/>
    <mergeCell ref="X71:AD71"/>
    <mergeCell ref="AE71:AL71"/>
    <mergeCell ref="J72:P72"/>
    <mergeCell ref="Q72:W72"/>
    <mergeCell ref="X72:AD72"/>
    <mergeCell ref="AE72:AL72"/>
  </mergeCells>
  <phoneticPr fontId="2"/>
  <pageMargins left="0.7" right="0.7" top="0.75" bottom="0.75" header="0.3" footer="0.3"/>
  <pageSetup paperSize="9" scale="84" fitToHeight="0" orientation="portrait" r:id="rId1"/>
  <rowBreaks count="2" manualBreakCount="2">
    <brk id="39" max="37" man="1"/>
    <brk id="77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7</vt:i4>
      </vt:variant>
    </vt:vector>
  </HeadingPairs>
  <TitlesOfParts>
    <vt:vector size="20" baseType="lpstr">
      <vt:lpstr>団体一覧</vt:lpstr>
      <vt:lpstr>行事一覧</vt:lpstr>
      <vt:lpstr>収入予算</vt:lpstr>
      <vt:lpstr>支出計画</vt:lpstr>
      <vt:lpstr>団体選択</vt:lpstr>
      <vt:lpstr>★支出明細</vt:lpstr>
      <vt:lpstr>支出明細 (記入例)</vt:lpstr>
      <vt:lpstr>事業報告書</vt:lpstr>
      <vt:lpstr>収支決算書</vt:lpstr>
      <vt:lpstr>×収支決算書(補助対象項目のみ)</vt:lpstr>
      <vt:lpstr>請求書（様式６号・第13条関係）</vt:lpstr>
      <vt:lpstr>実績報告書（様式４号・第11条関係）</vt:lpstr>
      <vt:lpstr>Sheet2</vt:lpstr>
      <vt:lpstr>'×収支決算書(補助対象項目のみ)'!Print_Area</vt:lpstr>
      <vt:lpstr>★支出明細!Print_Area</vt:lpstr>
      <vt:lpstr>'支出明細 (記入例)'!Print_Area</vt:lpstr>
      <vt:lpstr>事業報告書!Print_Area</vt:lpstr>
      <vt:lpstr>'実績報告書（様式４号・第11条関係）'!Print_Area</vt:lpstr>
      <vt:lpstr>収支決算書!Print_Area</vt:lpstr>
      <vt:lpstr>'請求書（様式６号・第13条関係）'!Print_Area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将</dc:creator>
  <cp:lastModifiedBy>丸尾 周平</cp:lastModifiedBy>
  <cp:lastPrinted>2026-03-04T01:19:17Z</cp:lastPrinted>
  <dcterms:created xsi:type="dcterms:W3CDTF">2024-08-28T02:24:45Z</dcterms:created>
  <dcterms:modified xsi:type="dcterms:W3CDTF">2026-03-05T00:34:03Z</dcterms:modified>
</cp:coreProperties>
</file>