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r7297\Desktop\HP\HP掲載データ\"/>
    </mc:Choice>
  </mc:AlternateContent>
  <xr:revisionPtr revIDLastSave="0" documentId="13_ncr:1_{86971B34-EB85-49F6-B9AA-5FA251FA1E57}" xr6:coauthVersionLast="45" xr6:coauthVersionMax="45" xr10:uidLastSave="{00000000-0000-0000-0000-000000000000}"/>
  <bookViews>
    <workbookView xWindow="28680" yWindow="-120" windowWidth="29040" windowHeight="15840" tabRatio="8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U63" i="12"/>
  <c r="AA33" i="12" l="1"/>
  <c r="AA32" i="12"/>
  <c r="AA31" i="12"/>
  <c r="AA30" i="12"/>
  <c r="AA29" i="12"/>
  <c r="AA28" i="12"/>
  <c r="AA7"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BW42" i="10" s="1"/>
  <c r="BW43" i="10" s="1"/>
  <c r="BE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<sst xmlns="http://schemas.openxmlformats.org/spreadsheetml/2006/main" count="1088" uniqueCount="564">
  <si>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</si>
  <si>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</si>
  <si>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</si>
  <si>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</si>
  <si>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</si>
  <si>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</si>
  <si>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</si>
  <si>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</si>
  <si>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</si>
  <si>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</si>
  <si>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</si>
  <si>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</si>
  <si>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</si>
  <si>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</si>
  <si>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</si>
  <si>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</si>
  <si>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</si>
  <si>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</si>
  <si>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</si>
  <si>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</si>
  <si>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</si>
  <si>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</si>
  <si>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</si>
  <si>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</si>
  <si>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</si>
  <si>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</si>
  <si>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</si>
  <si>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</si>
  <si>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</si>
  <si>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</si>
  <si>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</si>
  <si>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</si>
  <si>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</si>
  <si>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</si>
  <si>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</si>
  <si>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</si>
  <si>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</si>
  <si>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</si>
  <si>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</si>
  <si>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</si>
  <si>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</si>
  <si>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</si>
  <si>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</si>
  <si>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</si>
  <si>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</si>
  <si>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</si>
  <si>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</si>
  <si>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</si>
  <si>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</si>
  <si>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</si>
  <si>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</si>
  <si>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</si>
  <si>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</si>
  <si>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</si>
  <si>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</si>
  <si>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</si>
  <si>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</si>
  <si>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</si>
  <si>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</si>
  <si>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</si>
  <si>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</si>
  <si>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</si>
  <si>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</si>
  <si>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</si>
  <si>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</si>
  <si>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</si>
  <si>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</si>
  <si>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</si>
  <si>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</si>
  <si>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</si>
  <si>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</si>
  <si>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</si>
  <si>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</si>
  <si>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</si>
  <si>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</si>
  <si>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</si>
  <si>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</si>
  <si>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</si>
  <si>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</si>
  <si>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</si>
  <si>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</si>
  <si>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</si>
  <si>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</si>
  <si>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</si>
  <si>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</si>
  <si>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</si>
  <si>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</si>
  <si>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</si>
  <si>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</si>
  <si>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</si>
  <si>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</si>
  <si>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</si>
  <si>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</si>
  <si>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</si>
  <si>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</si>
  <si>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</si>
  <si>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</si>
  <si>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</si>
  <si>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</si>
  <si>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</si>
  <si>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</si>
  <si>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</si>
  <si>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</si>
  <si>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</si>
  <si>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</si>
  <si>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</si>
  <si>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</si>
  <si>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</si>
  <si>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</si>
  <si>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</si>
  <si>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</si>
  <si>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</si>
  <si>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</si>
  <si>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</si>
  <si>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</si>
  <si>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</si>
  <si>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</si>
  <si>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</si>
  <si>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</si>
  <si>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</si>
  <si>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</si>
  <si>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</si>
  <si>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</si>
  <si>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</si>
  <si>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</si>
  <si>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</si>
  <si>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</si>
  <si>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</si>
  <si>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</si>
  <si>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</si>
  <si>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</si>
  <si>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</si>
  <si>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</si>
  <si>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</si>
  <si>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</si>
  <si>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</si>
  <si>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</si>
  <si>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</si>
  <si>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</si>
  <si>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</si>
  <si>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</si>
  <si>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</si>
  <si>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</si>
  <si>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</si>
  <si>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</si>
  <si>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</si>
  <si>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</si>
  <si>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</si>
  <si>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</si>
  <si>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</si>
  <si>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</si>
  <si>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</si>
  <si>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</si>
  <si>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</si>
  <si>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</si>
  <si>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</si>
  <si>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</si>
  <si>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</si>
  <si>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</si>
  <si>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</si>
  <si>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</si>
  <si>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</si>
  <si>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</si>
  <si>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</si>
  <si>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</si>
  <si>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</si>
  <si>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</si>
  <si>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</si>
  <si>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</si>
  <si>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</si>
  <si>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</si>
  <si>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</si>
  <si>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</si>
  <si>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</si>
  <si>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</si>
  <si>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</si>
  <si>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</si>
  <si>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</si>
  <si>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</si>
  <si>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</si>
  <si>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</si>
  <si>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</si>
  <si>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</si>
  <si>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</si>
  <si>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</si>
  <si>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</si>
  <si>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</si>
  <si>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</si>
  <si>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</si>
  <si>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</si>
  <si>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</si>
  <si>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</si>
  <si>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</si>
  <si>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</si>
  <si>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</si>
  <si>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</si>
  <si>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</si>
  <si>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</si>
  <si>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</si>
  <si>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</si>
  <si>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</si>
  <si>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</si>
  <si>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</si>
  <si>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</si>
  <si>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和歌山県かつらぎ町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</si>
  <si>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</si>
  <si>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</si>
  <si>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</si>
  <si>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</si>
  <si>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</si>
  <si>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</si>
  <si>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</si>
  <si>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</si>
  <si>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</si>
  <si>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</si>
  <si>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</si>
  <si>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</si>
  <si>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</si>
  <si>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</si>
  <si>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</si>
  <si>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</si>
  <si>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</si>
  <si>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</si>
  <si>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</si>
  <si>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</si>
  <si>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</si>
  <si>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</si>
  <si>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</si>
  <si>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</si>
  <si>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</si>
  <si>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</si>
  <si>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</si>
  <si>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</si>
  <si>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</si>
  <si>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</si>
  <si>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</si>
  <si>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</si>
  <si>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</si>
  <si>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</si>
  <si>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</si>
  <si>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</si>
  <si>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</si>
  <si>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</si>
  <si>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</si>
  <si>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</si>
  <si>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</si>
  <si>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</si>
  <si>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</si>
  <si>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</si>
  <si>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</si>
  <si>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</si>
  <si>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</si>
  <si>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</si>
  <si>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</si>
  <si>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</si>
  <si>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</si>
  <si>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</si>
  <si>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</si>
  <si>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</si>
  <si>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</si>
  <si>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</si>
  <si>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</si>
  <si>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</si>
  <si>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</si>
  <si>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</si>
  <si>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</si>
  <si>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</si>
  <si>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</si>
  <si>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</si>
  <si>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</si>
  <si>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</si>
  <si>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</si>
  <si>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</si>
  <si>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</si>
  <si>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</si>
  <si>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</si>
  <si>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</si>
  <si>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</si>
  <si>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</si>
  <si>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</si>
  <si>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</si>
  <si>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</si>
  <si>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</si>
  <si>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</si>
  <si>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</si>
  <si>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</si>
  <si>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</si>
  <si>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</si>
  <si>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</si>
  <si>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</si>
  <si>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</si>
  <si>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</si>
  <si>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</si>
  <si>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</si>
  <si>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</si>
  <si>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</si>
  <si>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</si>
  <si>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</si>
  <si>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</si>
  <si>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</si>
  <si>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</si>
  <si>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</si>
  <si>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</si>
  <si>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</si>
  <si>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</si>
  <si>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</si>
  <si>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</si>
  <si>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</si>
  <si>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</si>
  <si>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</si>
  <si>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</si>
  <si>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</si>
  <si>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</si>
  <si>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</si>
  <si>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</si>
  <si>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</si>
  <si>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</si>
  <si>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</si>
  <si>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</si>
  <si>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</si>
  <si>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</si>
  <si>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</si>
  <si>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</si>
  <si>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</si>
  <si>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</si>
  <si>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</si>
  <si>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</si>
  <si>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</si>
  <si>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</si>
  <si>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</si>
  <si>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</si>
  <si>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</si>
  <si>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</si>
  <si>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</si>
  <si>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</si>
  <si>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</si>
  <si>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</si>
  <si>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</si>
  <si>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</si>
  <si>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</si>
  <si>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</si>
  <si>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</si>
  <si>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</si>
  <si>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</si>
  <si>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</si>
  <si>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</si>
  <si>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</si>
  <si>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</si>
  <si>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</si>
  <si>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</si>
  <si>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</si>
  <si>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</si>
  <si>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</si>
  <si>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</si>
  <si>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</si>
  <si>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和歌山県かつらぎ町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</si>
  <si>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</si>
  <si>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</si>
  <si>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</si>
  <si>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</si>
  <si>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</si>
  <si>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</si>
  <si>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</si>
  <si>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</si>
  <si>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</si>
  <si>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</si>
  <si>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</si>
  <si>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</si>
  <si>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</si>
  <si>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</si>
  <si>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</si>
  <si>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</si>
  <si>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</si>
  <si>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</si>
  <si>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</si>
  <si>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</si>
  <si>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</si>
  <si>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</si>
  <si>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</si>
  <si>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</si>
  <si>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</si>
  <si>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</si>
  <si>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</si>
  <si>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</si>
  <si>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</si>
  <si>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</si>
  <si>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</si>
  <si>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</si>
  <si>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</si>
  <si>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</si>
  <si>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</si>
  <si>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</si>
  <si>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</si>
  <si>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</si>
  <si>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</si>
  <si>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</si>
  <si>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</si>
  <si>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</si>
  <si>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</si>
  <si>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</si>
  <si>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</si>
  <si>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</si>
  <si>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</si>
  <si>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</si>
  <si>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</si>
  <si>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</si>
  <si>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</si>
  <si>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</si>
  <si>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</si>
  <si>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</si>
  <si>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</si>
  <si>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</si>
  <si>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</si>
  <si>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</si>
  <si>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</si>
  <si>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</si>
  <si>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</si>
  <si>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</si>
  <si>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</si>
  <si>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</si>
  <si>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</si>
  <si>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</si>
  <si>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</si>
  <si>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</si>
  <si>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</si>
  <si>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</si>
  <si>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</si>
  <si>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</si>
  <si>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</si>
  <si>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</si>
  <si>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</si>
  <si>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</si>
  <si>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</si>
  <si>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</si>
  <si>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</si>
  <si>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</si>
  <si>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</si>
  <si>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</si>
  <si>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</si>
  <si>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</si>
  <si>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</si>
  <si>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</si>
  <si>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</si>
  <si>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</si>
  <si>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</si>
  <si>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</si>
  <si>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</si>
  <si>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</si>
  <si>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</si>
  <si>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</si>
  <si>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</si>
  <si>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</si>
  <si>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</si>
  <si>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</si>
  <si>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</si>
  <si>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</si>
  <si>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</si>
  <si>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</si>
  <si>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</si>
  <si>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</si>
  <si>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</si>
  <si>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</si>
  <si>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</si>
  <si>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</si>
  <si>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</si>
  <si>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</si>
  <si>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</si>
  <si>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</si>
  <si>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</si>
  <si>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</si>
  <si>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</si>
  <si>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</si>
  <si>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</si>
  <si>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</si>
  <si>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</si>
  <si>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</si>
  <si>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</si>
  <si>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</si>
  <si>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</si>
  <si>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</si>
  <si>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</si>
  <si>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</si>
  <si>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</si>
  <si>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</si>
  <si>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</si>
  <si>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</si>
  <si>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</si>
  <si>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</si>
  <si>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</si>
  <si>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</si>
  <si>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</si>
  <si>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</si>
  <si>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</si>
  <si>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</si>
  <si>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</si>
  <si>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</si>
  <si>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</si>
  <si>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</si>
  <si>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</si>
  <si>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</si>
  <si>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</si>
  <si>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</si>
  <si>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</si>
  <si>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</si>
  <si>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</si>
  <si>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</si>
  <si>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</si>
  <si>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</si>
  <si>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</si>
  <si>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</si>
  <si>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</si>
  <si>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</si>
  <si>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</si>
  <si>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</si>
  <si>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</si>
  <si>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</si>
  <si>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</si>
  <si>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</si>
  <si>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</si>
  <si>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</si>
  <si>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</si>
  <si>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</si>
  <si>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</si>
  <si>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</si>
  <si>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</si>
  <si>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</si>
  <si>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</si>
  <si>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</si>
  <si>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</si>
  <si>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</si>
  <si>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</si>
  <si>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</si>
  <si>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</si>
  <si>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</si>
  <si>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</si>
  <si>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介護保険事業特別会計</t>
  </si>
  <si>
    <t>下水道事業会計</t>
  </si>
  <si>
    <t>国民健康保険事業特別会計</t>
  </si>
  <si>
    <t>後期高齢者医療事業特別会計</t>
  </si>
  <si>
    <t>国民健康保険天野診療所事業特別会計</t>
  </si>
  <si>
    <t>シビックセンター特別会計</t>
  </si>
  <si>
    <t>その他会計（赤字）</t>
  </si>
  <si>
    <t>その他会計（黒字）</t>
  </si>
  <si>
    <t>R01</t>
    <phoneticPr fontId="5"/>
  </si>
  <si>
    <t>R02</t>
    <phoneticPr fontId="5"/>
  </si>
  <si>
    <t>R03</t>
    <phoneticPr fontId="5"/>
  </si>
  <si>
    <t>R04</t>
    <phoneticPr fontId="5"/>
  </si>
  <si>
    <t>R05</t>
    <phoneticPr fontId="5"/>
  </si>
  <si>
    <t>ふるさとかつらぎ基金</t>
    <phoneticPr fontId="5"/>
  </si>
  <si>
    <t>庁舎建設基金</t>
    <phoneticPr fontId="10"/>
  </si>
  <si>
    <t>公立学校施設整備基金</t>
    <phoneticPr fontId="10"/>
  </si>
  <si>
    <t>地域福祉基金</t>
    <phoneticPr fontId="10"/>
  </si>
  <si>
    <t>災害対策基金</t>
    <phoneticPr fontId="10"/>
  </si>
  <si>
    <t>和歌山県市町村総合事務組合</t>
  </si>
  <si>
    <t>橋本伊都衛生施設組合</t>
  </si>
  <si>
    <t>伊都郡町村及び橋本市老人福祉施設事務組合（普通会計）</t>
  </si>
  <si>
    <t>伊都郡町村及び橋本市老人福祉施設事務組合（公営企業会計）</t>
  </si>
  <si>
    <t>伊都郡町村及び橋本市児童福祉施設事務組合</t>
  </si>
  <si>
    <t>伊都消防組合</t>
  </si>
  <si>
    <t>橋本周辺広域市町村圏組合</t>
  </si>
  <si>
    <t>和歌山地方税回収機構</t>
  </si>
  <si>
    <t>和歌山県後期高齢者医療広域連合（普通会計）</t>
  </si>
  <si>
    <t>和歌山県後期高齢者医療広域連合（特別会計）</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</si>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</sst>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3" fontId="35" fillId="0" borderId="102" xfId="15" applyNumberFormat="1" applyFont="1" applyBorder="1" applyAlignment="1" applyProtection="1">
      <alignment horizontal="lef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5C3B-49B9-8C3F-2949AEE69A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58967</c:v>
                </c:pt>
                <c:pt idx="1">
                  <c:v>63961</c:v>
                </c:pt>
                <c:pt idx="2">
                  <c:v>103250</c:v>
                </c:pt>
                <c:pt idx="3">
                  <c:v>45245</c:v>
                </c:pt>
                <c:pt idx="4">
                  <c:v>71552</c:v>
                </c:pt>
              </c:numCache>
            </c:numRef>
          </c:val>
          <c:smooth val="0"/>
          <c:extLst>
            <c:ext xmlns:c16="http://schemas.microsoft.com/office/drawing/2014/chart" uri="{C3380CC4-5D6E-409C-BE32-E72D297353CC}">
              <c16:uniqueId val="{00000001-5C3B-49B9-8C3F-2949AEE69A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c:v>
                </c:pt>
                <c:pt idx="1">
                  <c:v>4.63</c:v>
                </c:pt>
                <c:pt idx="2">
                  <c:v>5.74</c:v>
                </c:pt>
                <c:pt idx="3">
                  <c:v>5.2</c:v>
                </c:pt>
                <c:pt idx="4">
                  <c:v>6.32</c:v>
                </c:pt>
              </c:numCache>
            </c:numRef>
          </c:val>
          <c:extLst>
            <c:ext xmlns:c16="http://schemas.microsoft.com/office/drawing/2014/chart" uri="{C3380CC4-5D6E-409C-BE32-E72D297353CC}">
              <c16:uniqueId val="{00000000-11BB-47FE-B481-C4D4D03835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10.95</c:v>
                </c:pt>
                <c:pt idx="1">
                  <c:v>13.59</c:v>
                </c:pt>
                <c:pt idx="2">
                  <c:v>21.21</c:v>
                </c:pt>
                <c:pt idx="3">
                  <c:v>22.89</c:v>
                </c:pt>
                <c:pt idx="4">
                  <c:v>26.02</c:v>
                </c:pt>
              </c:numCache>
            </c:numRef>
          </c:val>
          <c:extLst>
            <c:ext xmlns:c16="http://schemas.microsoft.com/office/drawing/2014/chart" uri="{C3380CC4-5D6E-409C-BE32-E72D297353CC}">
              <c16:uniqueId val="{00000001-11BB-47FE-B481-C4D4D03835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10.08</c:v>
                </c:pt>
                <c:pt idx="1">
                  <c:v>1.53</c:v>
                </c:pt>
                <c:pt idx="2">
                  <c:v>9.8699999999999992</c:v>
                </c:pt>
                <c:pt idx="3">
                  <c:v>0.41</c:v>
                </c:pt>
                <c:pt idx="4">
                  <c:v>4.3499999999999996</c:v>
                </c:pt>
              </c:numCache>
            </c:numRef>
          </c:val>
          <c:smooth val="0"/>
          <c:extLst>
            <c:ext xmlns:c16="http://schemas.microsoft.com/office/drawing/2014/chart" uri="{C3380CC4-5D6E-409C-BE32-E72D297353CC}">
              <c16:uniqueId val="{00000002-11BB-47FE-B481-C4D4D03835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43-4C45-AC8D-A9C247D4B7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3-4C45-AC8D-A9C247D4B728}"/>
            </c:ext>
          </c:extLst>
        </c:ser>
        <c:ser>
          <c:idx val="2"/>
          <c:order val="2"/>
          <c:tx>
            <c:strRef>
              <c:f>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943-4C45-AC8D-A9C247D4B728}"/>
            </c:ext>
          </c:extLst>
        </c:ser>
        <c:ser>
          <c:idx val="3"/>
          <c:order val="3"/>
          <c:tx>
            <c:strRef>
              <c:f>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943-4C45-AC8D-A9C247D4B72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0.39</c:v>
                </c:pt>
                <c:pt idx="8">
                  <c:v>#N/A</c:v>
                </c:pt>
                <c:pt idx="9">
                  <c:v>0.12</c:v>
                </c:pt>
              </c:numCache>
            </c:numRef>
          </c:val>
          <c:extLst>
            <c:ext xmlns:c16="http://schemas.microsoft.com/office/drawing/2014/chart" uri="{C3380CC4-5D6E-409C-BE32-E72D297353CC}">
              <c16:uniqueId val="{00000004-5943-4C45-AC8D-A9C247D4B72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0.97</c:v>
                </c:pt>
                <c:pt idx="2">
                  <c:v>#N/A</c:v>
                </c:pt>
                <c:pt idx="3">
                  <c:v>0.93</c:v>
                </c:pt>
                <c:pt idx="4">
                  <c:v>#N/A</c:v>
                </c:pt>
                <c:pt idx="5">
                  <c:v>0.61</c:v>
                </c:pt>
                <c:pt idx="6">
                  <c:v>#N/A</c:v>
                </c:pt>
                <c:pt idx="7">
                  <c:v>0.73</c:v>
                </c:pt>
                <c:pt idx="8">
                  <c:v>#N/A</c:v>
                </c:pt>
                <c:pt idx="9">
                  <c:v>0.4</c:v>
                </c:pt>
              </c:numCache>
            </c:numRef>
          </c:val>
          <c:extLst>
            <c:ext xmlns:c16="http://schemas.microsoft.com/office/drawing/2014/chart" uri="{C3380CC4-5D6E-409C-BE32-E72D297353CC}">
              <c16:uniqueId val="{00000005-5943-4C45-AC8D-A9C247D4B72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1.2</c:v>
                </c:pt>
                <c:pt idx="4">
                  <c:v>#N/A</c:v>
                </c:pt>
                <c:pt idx="5">
                  <c:v>1.25</c:v>
                </c:pt>
                <c:pt idx="6">
                  <c:v>#N/A</c:v>
                </c:pt>
                <c:pt idx="7">
                  <c:v>1.18</c:v>
                </c:pt>
                <c:pt idx="8">
                  <c:v>#N/A</c:v>
                </c:pt>
                <c:pt idx="9">
                  <c:v>1.17</c:v>
                </c:pt>
              </c:numCache>
            </c:numRef>
          </c:val>
          <c:extLst>
            <c:ext xmlns:c16="http://schemas.microsoft.com/office/drawing/2014/chart" uri="{C3380CC4-5D6E-409C-BE32-E72D297353CC}">
              <c16:uniqueId val="{00000006-5943-4C45-AC8D-A9C247D4B72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2.0699999999999998</c:v>
                </c:pt>
                <c:pt idx="2">
                  <c:v>#N/A</c:v>
                </c:pt>
                <c:pt idx="3">
                  <c:v>2.72</c:v>
                </c:pt>
                <c:pt idx="4">
                  <c:v>#N/A</c:v>
                </c:pt>
                <c:pt idx="5">
                  <c:v>2.17</c:v>
                </c:pt>
                <c:pt idx="6">
                  <c:v>#N/A</c:v>
                </c:pt>
                <c:pt idx="7">
                  <c:v>2.09</c:v>
                </c:pt>
                <c:pt idx="8">
                  <c:v>#N/A</c:v>
                </c:pt>
                <c:pt idx="9">
                  <c:v>1.77</c:v>
                </c:pt>
              </c:numCache>
            </c:numRef>
          </c:val>
          <c:extLst>
            <c:ext xmlns:c16="http://schemas.microsoft.com/office/drawing/2014/chart" uri="{C3380CC4-5D6E-409C-BE32-E72D297353CC}">
              <c16:uniqueId val="{00000007-5943-4C45-AC8D-A9C247D4B7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c:v>
                </c:pt>
                <c:pt idx="2">
                  <c:v>#N/A</c:v>
                </c:pt>
                <c:pt idx="3">
                  <c:v>4.62</c:v>
                </c:pt>
                <c:pt idx="4">
                  <c:v>#N/A</c:v>
                </c:pt>
                <c:pt idx="5">
                  <c:v>5.74</c:v>
                </c:pt>
                <c:pt idx="6">
                  <c:v>#N/A</c:v>
                </c:pt>
                <c:pt idx="7">
                  <c:v>5.19</c:v>
                </c:pt>
                <c:pt idx="8">
                  <c:v>#N/A</c:v>
                </c:pt>
                <c:pt idx="9">
                  <c:v>6.31</c:v>
                </c:pt>
              </c:numCache>
            </c:numRef>
          </c:val>
          <c:extLst>
            <c:ext xmlns:c16="http://schemas.microsoft.com/office/drawing/2014/chart" uri="{C3380CC4-5D6E-409C-BE32-E72D297353CC}">
              <c16:uniqueId val="{00000008-5943-4C45-AC8D-A9C247D4B72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14.63</c:v>
                </c:pt>
                <c:pt idx="2">
                  <c:v>#N/A</c:v>
                </c:pt>
                <c:pt idx="3">
                  <c:v>14.38</c:v>
                </c:pt>
                <c:pt idx="4">
                  <c:v>#N/A</c:v>
                </c:pt>
                <c:pt idx="5">
                  <c:v>14.11</c:v>
                </c:pt>
                <c:pt idx="6">
                  <c:v>#N/A</c:v>
                </c:pt>
                <c:pt idx="7">
                  <c:v>14.1</c:v>
                </c:pt>
                <c:pt idx="8">
                  <c:v>#N/A</c:v>
                </c:pt>
                <c:pt idx="9">
                  <c:v>14.48</c:v>
                </c:pt>
              </c:numCache>
            </c:numRef>
          </c:val>
          <c:extLst>
            <c:ext xmlns:c16="http://schemas.microsoft.com/office/drawing/2014/chart" uri="{C3380CC4-5D6E-409C-BE32-E72D297353CC}">
              <c16:uniqueId val="{00000009-5943-4C45-AC8D-A9C247D4B7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1263</c:v>
                </c:pt>
                <c:pt idx="5">
                  <c:v>1285</c:v>
                </c:pt>
                <c:pt idx="8">
                  <c:v>1307</c:v>
                </c:pt>
                <c:pt idx="11">
                  <c:v>1328</c:v>
                </c:pt>
                <c:pt idx="14">
                  <c:v>1301</c:v>
                </c:pt>
              </c:numCache>
            </c:numRef>
          </c:val>
          <c:extLst>
            <c:ext xmlns:c16="http://schemas.microsoft.com/office/drawing/2014/chart" uri="{C3380CC4-5D6E-409C-BE32-E72D297353CC}">
              <c16:uniqueId val="{00000000-F4AE-4079-9A2F-B144A032A2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AE-4079-9A2F-B144A032A2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AE-4079-9A2F-B144A032A2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67</c:v>
                </c:pt>
                <c:pt idx="6">
                  <c:v>74</c:v>
                </c:pt>
                <c:pt idx="9">
                  <c:v>73</c:v>
                </c:pt>
                <c:pt idx="12">
                  <c:v>68</c:v>
                </c:pt>
              </c:numCache>
            </c:numRef>
          </c:val>
          <c:extLst>
            <c:ext xmlns:c16="http://schemas.microsoft.com/office/drawing/2014/chart" uri="{C3380CC4-5D6E-409C-BE32-E72D297353CC}">
              <c16:uniqueId val="{00000003-F4AE-4079-9A2F-B144A032A2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230</c:v>
                </c:pt>
                <c:pt idx="3">
                  <c:v>216</c:v>
                </c:pt>
                <c:pt idx="6">
                  <c:v>214</c:v>
                </c:pt>
                <c:pt idx="9">
                  <c:v>221</c:v>
                </c:pt>
                <c:pt idx="12">
                  <c:v>223</c:v>
                </c:pt>
              </c:numCache>
            </c:numRef>
          </c:val>
          <c:extLst>
            <c:ext xmlns:c16="http://schemas.microsoft.com/office/drawing/2014/chart" uri="{C3380CC4-5D6E-409C-BE32-E72D297353CC}">
              <c16:uniqueId val="{00000004-F4AE-4079-9A2F-B144A032A2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AE-4079-9A2F-B144A032A2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AE-4079-9A2F-B144A032A2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1409</c:v>
                </c:pt>
                <c:pt idx="3">
                  <c:v>1459</c:v>
                </c:pt>
                <c:pt idx="6">
                  <c:v>1509</c:v>
                </c:pt>
                <c:pt idx="9">
                  <c:v>1520</c:v>
                </c:pt>
                <c:pt idx="12">
                  <c:v>1523</c:v>
                </c:pt>
              </c:numCache>
            </c:numRef>
          </c:val>
          <c:extLst>
            <c:ext xmlns:c16="http://schemas.microsoft.com/office/drawing/2014/chart" uri="{C3380CC4-5D6E-409C-BE32-E72D297353CC}">
              <c16:uniqueId val="{00000007-F4AE-4079-9A2F-B144A032A2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c:v>
                </c:pt>
                <c:pt idx="2">
                  <c:v>#N/A</c:v>
                </c:pt>
                <c:pt idx="3">
                  <c:v>#N/A</c:v>
                </c:pt>
                <c:pt idx="4">
                  <c:v>457</c:v>
                </c:pt>
                <c:pt idx="5">
                  <c:v>#N/A</c:v>
                </c:pt>
                <c:pt idx="6">
                  <c:v>#N/A</c:v>
                </c:pt>
                <c:pt idx="7">
                  <c:v>490</c:v>
                </c:pt>
                <c:pt idx="8">
                  <c:v>#N/A</c:v>
                </c:pt>
                <c:pt idx="9">
                  <c:v>#N/A</c:v>
                </c:pt>
                <c:pt idx="10">
                  <c:v>486</c:v>
                </c:pt>
                <c:pt idx="11">
                  <c:v>#N/A</c:v>
                </c:pt>
                <c:pt idx="12">
                  <c:v>#N/A</c:v>
                </c:pt>
                <c:pt idx="13">
                  <c:v>513</c:v>
                </c:pt>
                <c:pt idx="14">
                  <c:v>#N/A</c:v>
                </c:pt>
              </c:numCache>
            </c:numRef>
          </c:val>
          <c:smooth val="0"/>
          <c:extLst>
            <c:ext xmlns:c16="http://schemas.microsoft.com/office/drawing/2014/chart" uri="{C3380CC4-5D6E-409C-BE32-E72D297353CC}">
              <c16:uniqueId val="{00000008-F4AE-4079-9A2F-B144A032A2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12599</c:v>
                </c:pt>
                <c:pt idx="5">
                  <c:v>12441</c:v>
                </c:pt>
                <c:pt idx="8">
                  <c:v>11864</c:v>
                </c:pt>
                <c:pt idx="11">
                  <c:v>11065</c:v>
                </c:pt>
                <c:pt idx="14">
                  <c:v>10555</c:v>
                </c:pt>
              </c:numCache>
            </c:numRef>
          </c:val>
          <c:extLst>
            <c:ext xmlns:c16="http://schemas.microsoft.com/office/drawing/2014/chart" uri="{C3380CC4-5D6E-409C-BE32-E72D297353CC}">
              <c16:uniqueId val="{00000000-A5E7-4E99-9F33-2EE0FB564A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1222</c:v>
                </c:pt>
                <c:pt idx="5">
                  <c:v>1219</c:v>
                </c:pt>
                <c:pt idx="8">
                  <c:v>1290</c:v>
                </c:pt>
                <c:pt idx="11">
                  <c:v>1396</c:v>
                </c:pt>
                <c:pt idx="14">
                  <c:v>1346</c:v>
                </c:pt>
              </c:numCache>
            </c:numRef>
          </c:val>
          <c:extLst>
            <c:ext xmlns:c16="http://schemas.microsoft.com/office/drawing/2014/chart" uri="{C3380CC4-5D6E-409C-BE32-E72D297353CC}">
              <c16:uniqueId val="{00000001-A5E7-4E99-9F33-2EE0FB564A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1940</c:v>
                </c:pt>
                <c:pt idx="5">
                  <c:v>2255</c:v>
                </c:pt>
                <c:pt idx="8">
                  <c:v>3062</c:v>
                </c:pt>
                <c:pt idx="11">
                  <c:v>3111</c:v>
                </c:pt>
                <c:pt idx="14">
                  <c:v>3272</c:v>
                </c:pt>
              </c:numCache>
            </c:numRef>
          </c:val>
          <c:extLst>
            <c:ext xmlns:c16="http://schemas.microsoft.com/office/drawing/2014/chart" uri="{C3380CC4-5D6E-409C-BE32-E72D297353CC}">
              <c16:uniqueId val="{00000002-A5E7-4E99-9F33-2EE0FB564A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E7-4E99-9F33-2EE0FB564A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E7-4E99-9F33-2EE0FB564A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E7-4E99-9F33-2EE0FB564A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1649</c:v>
                </c:pt>
                <c:pt idx="3">
                  <c:v>1618</c:v>
                </c:pt>
                <c:pt idx="6">
                  <c:v>1588</c:v>
                </c:pt>
                <c:pt idx="9">
                  <c:v>1591</c:v>
                </c:pt>
                <c:pt idx="12">
                  <c:v>1634</c:v>
                </c:pt>
              </c:numCache>
            </c:numRef>
          </c:val>
          <c:extLst>
            <c:ext xmlns:c16="http://schemas.microsoft.com/office/drawing/2014/chart" uri="{C3380CC4-5D6E-409C-BE32-E72D297353CC}">
              <c16:uniqueId val="{00000006-A5E7-4E99-9F33-2EE0FB564A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304</c:v>
                </c:pt>
                <c:pt idx="3">
                  <c:v>237</c:v>
                </c:pt>
                <c:pt idx="6">
                  <c:v>170</c:v>
                </c:pt>
                <c:pt idx="9">
                  <c:v>108</c:v>
                </c:pt>
                <c:pt idx="12">
                  <c:v>75</c:v>
                </c:pt>
              </c:numCache>
            </c:numRef>
          </c:val>
          <c:extLst>
            <c:ext xmlns:c16="http://schemas.microsoft.com/office/drawing/2014/chart" uri="{C3380CC4-5D6E-409C-BE32-E72D297353CC}">
              <c16:uniqueId val="{00000007-A5E7-4E99-9F33-2EE0FB564A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3444</c:v>
                </c:pt>
                <c:pt idx="3">
                  <c:v>2911</c:v>
                </c:pt>
                <c:pt idx="6">
                  <c:v>2378</c:v>
                </c:pt>
                <c:pt idx="9">
                  <c:v>2174</c:v>
                </c:pt>
                <c:pt idx="12">
                  <c:v>2037</c:v>
                </c:pt>
              </c:numCache>
            </c:numRef>
          </c:val>
          <c:extLst>
            <c:ext xmlns:c16="http://schemas.microsoft.com/office/drawing/2014/chart" uri="{C3380CC4-5D6E-409C-BE32-E72D297353CC}">
              <c16:uniqueId val="{00000008-A5E7-4E99-9F33-2EE0FB564A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E7-4E99-9F33-2EE0FB564A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14735</c:v>
                </c:pt>
                <c:pt idx="3">
                  <c:v>14249</c:v>
                </c:pt>
                <c:pt idx="6">
                  <c:v>14089</c:v>
                </c:pt>
                <c:pt idx="9">
                  <c:v>13190</c:v>
                </c:pt>
                <c:pt idx="12">
                  <c:v>12686</c:v>
                </c:pt>
              </c:numCache>
            </c:numRef>
          </c:val>
          <c:extLst>
            <c:ext xmlns:c16="http://schemas.microsoft.com/office/drawing/2014/chart" uri="{C3380CC4-5D6E-409C-BE32-E72D297353CC}">
              <c16:uniqueId val="{0000000A-A5E7-4E99-9F33-2EE0FB564A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4373</c:v>
                </c:pt>
                <c:pt idx="2">
                  <c:v>#N/A</c:v>
                </c:pt>
                <c:pt idx="3">
                  <c:v>#N/A</c:v>
                </c:pt>
                <c:pt idx="4">
                  <c:v>3099</c:v>
                </c:pt>
                <c:pt idx="5">
                  <c:v>#N/A</c:v>
                </c:pt>
                <c:pt idx="6">
                  <c:v>#N/A</c:v>
                </c:pt>
                <c:pt idx="7">
                  <c:v>2010</c:v>
                </c:pt>
                <c:pt idx="8">
                  <c:v>#N/A</c:v>
                </c:pt>
                <c:pt idx="9">
                  <c:v>#N/A</c:v>
                </c:pt>
                <c:pt idx="10">
                  <c:v>1491</c:v>
                </c:pt>
                <c:pt idx="11">
                  <c:v>#N/A</c:v>
                </c:pt>
                <c:pt idx="12">
                  <c:v>#N/A</c:v>
                </c:pt>
                <c:pt idx="13">
                  <c:v>1258</c:v>
                </c:pt>
                <c:pt idx="14">
                  <c:v>#N/A</c:v>
                </c:pt>
              </c:numCache>
            </c:numRef>
          </c:val>
          <c:smooth val="0"/>
          <c:extLst>
            <c:ext xmlns:c16="http://schemas.microsoft.com/office/drawing/2014/chart" uri="{C3380CC4-5D6E-409C-BE32-E72D297353CC}">
              <c16:uniqueId val="{0000000B-A5E7-4E99-9F33-2EE0FB564A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1388</c:v>
                </c:pt>
                <c:pt idx="1">
                  <c:v>1459</c:v>
                </c:pt>
                <c:pt idx="2">
                  <c:v>1665</c:v>
                </c:pt>
              </c:numCache>
            </c:numRef>
          </c:val>
          <c:extLst>
            <c:ext xmlns:c16="http://schemas.microsoft.com/office/drawing/2014/chart" uri="{C3380CC4-5D6E-409C-BE32-E72D297353CC}">
              <c16:uniqueId val="{00000000-63B1-42B2-A9D7-82704EBCDA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c:v>
                </c:pt>
                <c:pt idx="1">
                  <c:v>74</c:v>
                </c:pt>
                <c:pt idx="2">
                  <c:v>77</c:v>
                </c:pt>
              </c:numCache>
            </c:numRef>
          </c:val>
          <c:extLst>
            <c:ext xmlns:c16="http://schemas.microsoft.com/office/drawing/2014/chart" uri="{C3380CC4-5D6E-409C-BE32-E72D297353CC}">
              <c16:uniqueId val="{00000001-63B1-42B2-A9D7-82704EBCDA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1355</c:v>
                </c:pt>
                <c:pt idx="1">
                  <c:v>1370</c:v>
                </c:pt>
                <c:pt idx="2">
                  <c:v>1331</c:v>
                </c:pt>
              </c:numCache>
            </c:numRef>
          </c:val>
          <c:extLst>
            <c:ext xmlns:c16="http://schemas.microsoft.com/office/drawing/2014/chart" uri="{C3380CC4-5D6E-409C-BE32-E72D297353CC}">
              <c16:uniqueId val="{00000002-63B1-42B2-A9D7-82704EBCDA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以降横ばいで推移しているが、全国平均と比較して低指数となっている。</a:t>
          </a:r>
          <a:endParaRPr lang="ja-JP" altLang="ja-JP" sz="1400">
            <a:effectLst/>
          </a:endParaRPr>
        </a:p>
        <a:p>
          <a:r>
            <a:rPr kumimoji="1" lang="ja-JP" altLang="ja-JP" sz="1100">
              <a:solidFill>
                <a:schemeClr val="dk1"/>
              </a:solidFill>
              <a:effectLst/>
              <a:latin typeface="+mn-lt"/>
              <a:ea typeface="+mn-ea"/>
              <a:cs typeface="+mn-cs"/>
            </a:rPr>
            <a:t>　その要因として、人口減少や税収が少ないことなどがあげられる。今後も固定資産税償却資産減少の影響や町税の減少が見込まれることから、指数の低下が予想される。</a:t>
          </a:r>
          <a:endParaRPr lang="ja-JP" altLang="ja-JP" sz="1400">
            <a:effectLst/>
          </a:endParaRPr>
        </a:p>
        <a:p>
          <a:r>
            <a:rPr kumimoji="1" lang="ja-JP" altLang="ja-JP" sz="1100">
              <a:solidFill>
                <a:schemeClr val="dk1"/>
              </a:solidFill>
              <a:effectLst/>
              <a:latin typeface="+mn-lt"/>
              <a:ea typeface="+mn-ea"/>
              <a:cs typeface="+mn-cs"/>
            </a:rPr>
            <a:t>　これらの現状に対し、町税の適正課税などによる財政基盤の強化に努める。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国勢調査による人口減少の反映及び合併算定替の段階的縮減の開始に伴う普通地方交付税減少などが要因となり、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％を超え非常に硬直した財政状況となった。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以降は普通交付税の増加等により減少傾向にあったが、</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物価や燃料費高騰のために物件費が増加し、また、伊都消防組合や橋本周辺広域市町村圏組合に係る負担金等の増加したため</a:t>
          </a:r>
          <a:r>
            <a:rPr kumimoji="1" lang="ja-JP" altLang="ja-JP" sz="1100">
              <a:solidFill>
                <a:schemeClr val="dk1"/>
              </a:solidFill>
              <a:effectLst/>
              <a:latin typeface="+mn-lt"/>
              <a:ea typeface="+mn-ea"/>
              <a:cs typeface="+mn-cs"/>
            </a:rPr>
            <a:t>、経常収支比率が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全国平均と比較すると、依然硬直した状態が続いているため、財源の確保と徹底した歳出改革を進めることにより、収支が均衡した持続可能な財政構造に転換していく必要がある。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50377</xdr:rowOff>
    </xdr:from>
    <xdr:to>
      <xdr:col>23</xdr:col>
      <xdr:colOff>133350</xdr:colOff>
      <xdr:row>66</xdr:row>
      <xdr:rowOff>146896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660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66</xdr:row>
      <xdr:rowOff>50377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9956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66</xdr:row>
      <xdr:rowOff>34290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9956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67</xdr:row>
      <xdr:rowOff>7620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9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96096</xdr:rowOff>
    </xdr:from>
    <xdr:to>
      <xdr:col>23</xdr:col>
      <xdr:colOff>184150</xdr:colOff>
      <xdr:row>67</xdr:row>
      <xdr:rowOff>26246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163423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本町は、面積</a:t>
          </a:r>
          <a:r>
            <a:rPr kumimoji="1" lang="en-US" altLang="ja-JP" sz="1100">
              <a:solidFill>
                <a:schemeClr val="dk1"/>
              </a:solidFill>
              <a:effectLst/>
              <a:latin typeface="+mn-lt"/>
              <a:ea typeface="+mn-ea"/>
              <a:cs typeface="+mn-cs"/>
            </a:rPr>
            <a:t>151.69k㎡</a:t>
          </a:r>
          <a:r>
            <a:rPr kumimoji="1" lang="ja-JP" altLang="ja-JP" sz="1100">
              <a:solidFill>
                <a:schemeClr val="dk1"/>
              </a:solidFill>
              <a:effectLst/>
              <a:latin typeface="+mn-lt"/>
              <a:ea typeface="+mn-ea"/>
              <a:cs typeface="+mn-cs"/>
            </a:rPr>
            <a:t>、東西</a:t>
          </a:r>
          <a:r>
            <a:rPr kumimoji="1" lang="en-US" altLang="ja-JP" sz="1100">
              <a:solidFill>
                <a:schemeClr val="dk1"/>
              </a:solidFill>
              <a:effectLst/>
              <a:latin typeface="+mn-lt"/>
              <a:ea typeface="+mn-ea"/>
              <a:cs typeface="+mn-cs"/>
            </a:rPr>
            <a:t>14.7km</a:t>
          </a:r>
          <a:r>
            <a:rPr kumimoji="1" lang="ja-JP" altLang="ja-JP" sz="1100">
              <a:solidFill>
                <a:schemeClr val="dk1"/>
              </a:solidFill>
              <a:effectLst/>
              <a:latin typeface="+mn-lt"/>
              <a:ea typeface="+mn-ea"/>
              <a:cs typeface="+mn-cs"/>
            </a:rPr>
            <a:t>、南北</a:t>
          </a:r>
          <a:r>
            <a:rPr kumimoji="1" lang="en-US" altLang="ja-JP" sz="1100">
              <a:solidFill>
                <a:schemeClr val="dk1"/>
              </a:solidFill>
              <a:effectLst/>
              <a:latin typeface="+mn-lt"/>
              <a:ea typeface="+mn-ea"/>
              <a:cs typeface="+mn-cs"/>
            </a:rPr>
            <a:t>29.3km</a:t>
          </a:r>
          <a:r>
            <a:rPr kumimoji="1" lang="ja-JP" altLang="ja-JP" sz="1100">
              <a:solidFill>
                <a:schemeClr val="dk1"/>
              </a:solidFill>
              <a:effectLst/>
              <a:latin typeface="+mn-lt"/>
              <a:ea typeface="+mn-ea"/>
              <a:cs typeface="+mn-cs"/>
            </a:rPr>
            <a:t>と南北に長い山間へき地であり、またこども園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園、幼稚園１園、小学校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校、中学校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校、公民館</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館、児童館</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館と町としては極めて多くの施設があり、これら施設の管理運営に多額の経費を要している。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かつらぎ町応援クーポン券発行事業業務委託料や地籍調査事業委託料、ふるさとかつらぎ寄附金特産品送付業務委託料が減少</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211,952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廃止も含めた公共施設の適正な管理運営を行うことで、健全な財政運営を推進していく。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27806</xdr:rowOff>
    </xdr:from>
    <xdr:to>
      <xdr:col>23</xdr:col>
      <xdr:colOff>133350</xdr:colOff>
      <xdr:row>83</xdr:row>
      <xdr:rowOff>61147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58156"/>
          <a:ext cx="8382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125111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55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97596</xdr:rowOff>
    </xdr:from>
    <xdr:to>
      <xdr:col>19</xdr:col>
      <xdr:colOff>133350</xdr:colOff>
      <xdr:row>83</xdr:row>
      <xdr:rowOff>61147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56496"/>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139845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97596</xdr:rowOff>
    </xdr:from>
    <xdr:to>
      <xdr:col>15</xdr:col>
      <xdr:colOff>82550</xdr:colOff>
      <xdr:row>82</xdr:row>
      <xdr:rowOff>126521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56496"/>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126160</xdr:rowOff>
    </xdr:from>
    <xdr:to>
      <xdr:col>11</xdr:col>
      <xdr:colOff>31750</xdr:colOff>
      <xdr:row>82</xdr:row>
      <xdr:rowOff>126521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13610"/>
          <a:ext cx="889000" cy="1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148456</xdr:rowOff>
    </xdr:from>
    <xdr:to>
      <xdr:col>23</xdr:col>
      <xdr:colOff>184150</xdr:colOff>
      <xdr:row>83</xdr:row>
      <xdr:rowOff>78606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164983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5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10347</xdr:rowOff>
    </xdr:from>
    <xdr:to>
      <xdr:col>19</xdr:col>
      <xdr:colOff>184150</xdr:colOff>
      <xdr:row>83</xdr:row>
      <xdr:rowOff>111947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122124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09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46796</xdr:rowOff>
    </xdr:from>
    <xdr:to>
      <xdr:col>15</xdr:col>
      <xdr:colOff>133350</xdr:colOff>
      <xdr:row>82</xdr:row>
      <xdr:rowOff>148396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158573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75721</xdr:rowOff>
    </xdr:from>
    <xdr:to>
      <xdr:col>11</xdr:col>
      <xdr:colOff>82550</xdr:colOff>
      <xdr:row>83</xdr:row>
      <xdr:rowOff>5871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162098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2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75360</xdr:rowOff>
    </xdr:from>
    <xdr:to>
      <xdr:col>7</xdr:col>
      <xdr:colOff>31750</xdr:colOff>
      <xdr:row>82</xdr:row>
      <xdr:rowOff>5510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3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当町は職員の平均年齢が高く、人件費の抑制などの取組を行っているが、数値になかなか反映されず、若干の上下はあるものの高い水準となっている。</a:t>
          </a:r>
          <a:endParaRPr lang="ja-JP" altLang="ja-JP" sz="1400">
            <a:effectLst/>
          </a:endParaRPr>
        </a:p>
        <a:p>
          <a:r>
            <a:rPr kumimoji="1" lang="ja-JP" altLang="ja-JP" sz="1100">
              <a:solidFill>
                <a:schemeClr val="dk1"/>
              </a:solidFill>
              <a:effectLst/>
              <a:latin typeface="+mn-lt"/>
              <a:ea typeface="+mn-ea"/>
              <a:cs typeface="+mn-cs"/>
            </a:rPr>
            <a:t>　一般職員適正化計画とも連動しながら、今後も給与水準の適正化に努める。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24130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8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3933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H17.10</a:t>
          </a:r>
          <a:r>
            <a:rPr kumimoji="1" lang="ja-JP" altLang="ja-JP" sz="1100">
              <a:solidFill>
                <a:schemeClr val="dk1"/>
              </a:solidFill>
              <a:effectLst/>
              <a:latin typeface="+mn-lt"/>
              <a:ea typeface="+mn-ea"/>
              <a:cs typeface="+mn-cs"/>
            </a:rPr>
            <a:t>に花園村と合併したことにより、</a:t>
          </a:r>
          <a:r>
            <a:rPr kumimoji="1" lang="en-US" altLang="ja-JP" sz="1100">
              <a:solidFill>
                <a:schemeClr val="dk1"/>
              </a:solidFill>
              <a:effectLst/>
              <a:latin typeface="+mn-lt"/>
              <a:ea typeface="+mn-ea"/>
              <a:cs typeface="+mn-cs"/>
            </a:rPr>
            <a:t>151.69k㎡</a:t>
          </a:r>
          <a:r>
            <a:rPr kumimoji="1" lang="ja-JP" altLang="ja-JP" sz="110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以降類似団体内平均値を下回っている状況にある。</a:t>
          </a:r>
          <a:endParaRPr lang="ja-JP" altLang="ja-JP" sz="1400">
            <a:effectLst/>
          </a:endParaRPr>
        </a:p>
        <a:p>
          <a:r>
            <a:rPr kumimoji="1" lang="ja-JP" altLang="ja-JP" sz="1100">
              <a:solidFill>
                <a:schemeClr val="dk1"/>
              </a:solidFill>
              <a:effectLst/>
              <a:latin typeface="+mn-lt"/>
              <a:ea typeface="+mn-ea"/>
              <a:cs typeface="+mn-cs"/>
            </a:rPr>
            <a:t>　現在も公共施設の統廃合や一般職員適正化計画に基づいた機構改革及び事務事業見直しを進めており、退職勧奨、退職者不補充などによる適正化に努めている</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81462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81310"/>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61</xdr:row>
      <xdr:rowOff>22860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9168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104684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6238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75384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2446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47189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実質公債費率については、Ｈ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から減少傾向</a:t>
          </a:r>
          <a:r>
            <a:rPr kumimoji="1" lang="ja-JP" altLang="en-US" sz="1100">
              <a:solidFill>
                <a:schemeClr val="dk1"/>
              </a:solidFill>
              <a:effectLst/>
              <a:latin typeface="+mn-lt"/>
              <a:ea typeface="+mn-ea"/>
              <a:cs typeface="+mn-cs"/>
            </a:rPr>
            <a:t>にあったが、</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を比較したところ、</a:t>
          </a:r>
          <a:r>
            <a:rPr kumimoji="1" lang="ja-JP" altLang="en-US" sz="1100">
              <a:solidFill>
                <a:schemeClr val="dk1"/>
              </a:solidFill>
              <a:effectLst/>
              <a:latin typeface="+mn-lt"/>
              <a:ea typeface="+mn-ea"/>
              <a:cs typeface="+mn-cs"/>
            </a:rPr>
            <a:t>過疎対策事業や防災・減災・国土強靭化債、公共施設等適正管理推進事業債などの地方債に係る償還額の増加に</a:t>
          </a:r>
          <a:r>
            <a:rPr kumimoji="1" lang="ja-JP" altLang="ja-JP" sz="1100">
              <a:solidFill>
                <a:schemeClr val="dk1"/>
              </a:solidFill>
              <a:effectLst/>
              <a:latin typeface="+mn-lt"/>
              <a:ea typeface="+mn-ea"/>
              <a:cs typeface="+mn-cs"/>
            </a:rPr>
            <a:t>伴い「</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事業の延伸や、一時中止、後ろ倒し等による新規発行の抑制、財政健全化に向けた取り組みが必要である。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26307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9072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9072</xdr:rowOff>
    </xdr:from>
    <xdr:to>
      <xdr:col>72</xdr:col>
      <xdr:colOff>203200</xdr:colOff>
      <xdr:row>44</xdr:row>
      <xdr:rowOff>27215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81422"/>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45</xdr:row>
      <xdr:rowOff>79828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7101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129722</xdr:rowOff>
    </xdr:from>
    <xdr:to>
      <xdr:col>73</xdr:col>
      <xdr:colOff>44450</xdr:colOff>
      <xdr:row>43</xdr:row>
      <xdr:rowOff>59872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44649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147865</xdr:rowOff>
    </xdr:from>
    <xdr:to>
      <xdr:col>68</xdr:col>
      <xdr:colOff>203200</xdr:colOff>
      <xdr:row>44</xdr:row>
      <xdr:rowOff>78015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29028</xdr:rowOff>
    </xdr:from>
    <xdr:to>
      <xdr:col>64</xdr:col>
      <xdr:colOff>152400</xdr:colOff>
      <xdr:row>45</xdr:row>
      <xdr:rowOff>130628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115405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050">
              <a:solidFill>
                <a:schemeClr val="dk1"/>
              </a:solidFill>
              <a:effectLst/>
              <a:latin typeface="+mn-lt"/>
              <a:ea typeface="+mn-ea"/>
              <a:cs typeface="+mn-cs"/>
            </a:rPr>
            <a:t>R04</a:t>
          </a:r>
          <a:r>
            <a:rPr kumimoji="1" lang="ja-JP" altLang="ja-JP" sz="1050">
              <a:solidFill>
                <a:schemeClr val="dk1"/>
              </a:solidFill>
              <a:effectLst/>
              <a:latin typeface="+mn-lt"/>
              <a:ea typeface="+mn-ea"/>
              <a:cs typeface="+mn-cs"/>
            </a:rPr>
            <a:t>は、基準財政需要額算入見込額が減少したことで、充当可能財源等が減少したものの、公営企業債等繰入見込額や組合負担等見込額の減少が大きく、「</a:t>
          </a:r>
          <a:r>
            <a:rPr kumimoji="1" lang="en-US" altLang="ja-JP" sz="1050">
              <a:solidFill>
                <a:schemeClr val="dk1"/>
              </a:solidFill>
              <a:effectLst/>
              <a:latin typeface="+mn-lt"/>
              <a:ea typeface="+mn-ea"/>
              <a:cs typeface="+mn-cs"/>
            </a:rPr>
            <a:t>-8.8</a:t>
          </a:r>
          <a:r>
            <a:rPr kumimoji="1" lang="ja-JP" altLang="ja-JP" sz="1050">
              <a:solidFill>
                <a:schemeClr val="dk1"/>
              </a:solidFill>
              <a:effectLst/>
              <a:latin typeface="+mn-lt"/>
              <a:ea typeface="+mn-ea"/>
              <a:cs typeface="+mn-cs"/>
            </a:rPr>
            <a:t>」と前年度に引き続き改善している。</a:t>
          </a:r>
          <a:endParaRPr kumimoji="1" lang="en-US" altLang="ja-JP" sz="1050">
            <a:solidFill>
              <a:schemeClr val="dk1"/>
            </a:solidFill>
            <a:effectLst/>
            <a:latin typeface="+mn-lt"/>
            <a:ea typeface="+mn-ea"/>
            <a:cs typeface="+mn-cs"/>
          </a:endParaRPr>
        </a:p>
        <a:p>
          <a:r>
            <a:rPr lang="ja-JP" altLang="en-US" sz="1050">
              <a:effectLst/>
            </a:rPr>
            <a:t>　</a:t>
          </a:r>
          <a:r>
            <a:rPr lang="en-US" altLang="ja-JP" sz="1050">
              <a:effectLst/>
            </a:rPr>
            <a:t>R05</a:t>
          </a:r>
          <a:r>
            <a:rPr lang="ja-JP" altLang="en-US" sz="1050">
              <a:effectLst/>
            </a:rPr>
            <a:t>は、地方債現在高の減少や、公営企業債等繰入見込額や組合負担等見込額が減少したことで、将来負担額が減少している。また、財政調整基金現在高の増加に伴い、充当可能財源等が増加してた。加えて、普通交付税等の増加により標準財政規模が増加したことで「</a:t>
          </a:r>
          <a:r>
            <a:rPr lang="en-US" altLang="ja-JP" sz="1050">
              <a:effectLst/>
            </a:rPr>
            <a:t>-4.7</a:t>
          </a:r>
          <a:r>
            <a:rPr lang="ja-JP" altLang="en-US" sz="1050">
              <a:effectLst/>
            </a:rPr>
            <a:t>」と改善した。</a:t>
          </a:r>
          <a:endParaRPr lang="ja-JP" altLang="ja-JP" sz="1050">
            <a:effectLst/>
          </a:endParaRPr>
        </a:p>
        <a:p>
          <a:r>
            <a:rPr kumimoji="1" lang="ja-JP" altLang="ja-JP" sz="1050">
              <a:solidFill>
                <a:schemeClr val="dk1"/>
              </a:solidFill>
              <a:effectLst/>
              <a:latin typeface="+mn-lt"/>
              <a:ea typeface="+mn-ea"/>
              <a:cs typeface="+mn-cs"/>
            </a:rPr>
            <a:t>　しかし、依然として全国平均と比較して高い数値であるため、今後も財政の健全化を推進する必要がある。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136434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108511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136434</xdr:rowOff>
    </xdr:from>
    <xdr:to>
      <xdr:col>81</xdr:col>
      <xdr:colOff>133350</xdr:colOff>
      <xdr:row>21</xdr:row>
      <xdr:rowOff>136434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3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156845</xdr:rowOff>
    </xdr:from>
    <xdr:to>
      <xdr:col>81</xdr:col>
      <xdr:colOff>44450</xdr:colOff>
      <xdr:row>16</xdr:row>
      <xdr:rowOff>66403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28595"/>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66403</xdr:rowOff>
    </xdr:from>
    <xdr:to>
      <xdr:col>77</xdr:col>
      <xdr:colOff>44450</xdr:colOff>
      <xdr:row>17</xdr:row>
      <xdr:rowOff>46627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0960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46627</xdr:rowOff>
    </xdr:from>
    <xdr:to>
      <xdr:col>72</xdr:col>
      <xdr:colOff>203200</xdr:colOff>
      <xdr:row>19</xdr:row>
      <xdr:rowOff>132897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61277"/>
          <a:ext cx="889000" cy="4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132897</xdr:rowOff>
    </xdr:from>
    <xdr:to>
      <xdr:col>68</xdr:col>
      <xdr:colOff>152400</xdr:colOff>
      <xdr:row>22</xdr:row>
      <xdr:rowOff>139065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90447"/>
          <a:ext cx="889000" cy="5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35379</xdr:rowOff>
    </xdr:from>
    <xdr:to>
      <xdr:col>64</xdr:col>
      <xdr:colOff>152400</xdr:colOff>
      <xdr:row>15</xdr:row>
      <xdr:rowOff>136979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147156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106045</xdr:rowOff>
    </xdr:from>
    <xdr:to>
      <xdr:col>81</xdr:col>
      <xdr:colOff>95250</xdr:colOff>
      <xdr:row>16</xdr:row>
      <xdr:rowOff>36195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78122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4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15603</xdr:rowOff>
    </xdr:from>
    <xdr:to>
      <xdr:col>77</xdr:col>
      <xdr:colOff>95250</xdr:colOff>
      <xdr:row>16</xdr:row>
      <xdr:rowOff>117203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101980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4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167277</xdr:rowOff>
    </xdr:from>
    <xdr:to>
      <xdr:col>73</xdr:col>
      <xdr:colOff>44450</xdr:colOff>
      <xdr:row>17</xdr:row>
      <xdr:rowOff>97427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82204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82097</xdr:rowOff>
    </xdr:from>
    <xdr:to>
      <xdr:col>68</xdr:col>
      <xdr:colOff>203200</xdr:colOff>
      <xdr:row>20</xdr:row>
      <xdr:rowOff>12247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168474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88265</xdr:rowOff>
    </xdr:from>
    <xdr:to>
      <xdr:col>64</xdr:col>
      <xdr:colOff>152400</xdr:colOff>
      <xdr:row>23</xdr:row>
      <xdr:rowOff>18415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8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3192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、人事院勧告に伴い会計年度任用職員に係る人件費は増加したが、定年延長による、退職手当負担金の負担金が減少したことにより全体として減少した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本町は、職員の年齢層が高いため、今後も、一般職員適正化計画に基づいた人件費の縮減及び財政健全化に向けた取り組みを進める。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151.69k㎡</a:t>
          </a:r>
          <a:r>
            <a:rPr kumimoji="1" lang="ja-JP" altLang="ja-JP" sz="1100">
              <a:solidFill>
                <a:schemeClr val="dk1"/>
              </a:solidFill>
              <a:effectLst/>
              <a:latin typeface="+mn-lt"/>
              <a:ea typeface="+mn-ea"/>
              <a:cs typeface="+mn-cs"/>
            </a:rPr>
            <a:t>という広大な面積を有し、山間へき地が多く、多数の施設を有し、これらの施設の管理運営に多額の経費を要していることから、類似団体平均を大きく上回っている。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年以降、減少傾向にあったが、</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は電</a:t>
          </a:r>
          <a:r>
            <a:rPr kumimoji="1" lang="ja-JP" altLang="en-US" sz="1100">
              <a:solidFill>
                <a:schemeClr val="dk1"/>
              </a:solidFill>
              <a:effectLst/>
              <a:latin typeface="+mn-lt"/>
              <a:ea typeface="+mn-ea"/>
              <a:cs typeface="+mn-cs"/>
            </a:rPr>
            <a:t>給食材料費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こども園運営</a:t>
          </a:r>
          <a:r>
            <a:rPr kumimoji="1" lang="ja-JP" altLang="ja-JP" sz="1100">
              <a:solidFill>
                <a:schemeClr val="dk1"/>
              </a:solidFill>
              <a:effectLst/>
              <a:latin typeface="+mn-lt"/>
              <a:ea typeface="+mn-ea"/>
              <a:cs typeface="+mn-cs"/>
            </a:rPr>
            <a:t>委託料の増加により、前年度から「＋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56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20</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63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6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20</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6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50800</xdr:rowOff>
    </xdr:from>
    <xdr:to>
      <xdr:col>65</xdr:col>
      <xdr:colOff>53975</xdr:colOff>
      <xdr:row>20</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においては</a:t>
          </a:r>
          <a:r>
            <a:rPr kumimoji="1" lang="en-US" altLang="ja-JP" sz="1100" b="0" i="0" baseline="0">
              <a:solidFill>
                <a:schemeClr val="dk1"/>
              </a:solidFill>
              <a:effectLst/>
              <a:latin typeface="+mn-lt"/>
              <a:ea typeface="+mn-ea"/>
              <a:cs typeface="+mn-cs"/>
            </a:rPr>
            <a:t>R04</a:t>
          </a:r>
          <a:r>
            <a:rPr kumimoji="1" lang="ja-JP" altLang="ja-JP" sz="1100" b="0" i="0" baseline="0">
              <a:solidFill>
                <a:schemeClr val="dk1"/>
              </a:solidFill>
              <a:effectLst/>
              <a:latin typeface="+mn-lt"/>
              <a:ea typeface="+mn-ea"/>
              <a:cs typeface="+mn-cs"/>
            </a:rPr>
            <a:t>からの増減はなく、依然として、類似団体内平均を大きく下回る結果となった。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全国的に少子高齢化が急速に進行しており、本町においても同様に高齢化が進む見込みであることから、扶助費は増加を続けるものと推測される。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115570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年以降、下水道事業会計が法適用化され、繰出金が補助費等に振り替わったことで類似団体平均を下回っている。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年においては、</a:t>
          </a:r>
          <a:r>
            <a:rPr kumimoji="1" lang="ja-JP" altLang="en-US" sz="1100">
              <a:solidFill>
                <a:schemeClr val="dk1"/>
              </a:solidFill>
              <a:effectLst/>
              <a:latin typeface="+mn-lt"/>
              <a:ea typeface="+mn-ea"/>
              <a:cs typeface="+mn-cs"/>
            </a:rPr>
            <a:t>町道修繕工事や後期高齢者医療事業特別会計、介護保険事業特別会計への繰出金が増加したため「</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今後の特別会計への繰出金の増加に備え、財政健全化に向けた取り組みを行い、縮減に努める。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102507</xdr:rowOff>
    </xdr:from>
    <xdr:to>
      <xdr:col>82</xdr:col>
      <xdr:colOff>107950</xdr:colOff>
      <xdr:row>55</xdr:row>
      <xdr:rowOff>151493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85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56</xdr:row>
      <xdr:rowOff>94343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853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31949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94343</xdr:rowOff>
    </xdr:from>
    <xdr:to>
      <xdr:col>69</xdr:col>
      <xdr:colOff>92075</xdr:colOff>
      <xdr:row>56</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51707</xdr:rowOff>
    </xdr:from>
    <xdr:to>
      <xdr:col>78</xdr:col>
      <xdr:colOff>120650</xdr:colOff>
      <xdr:row>55</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163484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43543</xdr:rowOff>
    </xdr:from>
    <xdr:to>
      <xdr:col>69</xdr:col>
      <xdr:colOff>142875</xdr:colOff>
      <xdr:row>56</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155320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ja-JP" sz="1100" b="0" i="0" baseline="0">
              <a:solidFill>
                <a:schemeClr val="dk1"/>
              </a:solidFill>
              <a:effectLst/>
              <a:latin typeface="+mn-lt"/>
              <a:ea typeface="+mn-ea"/>
              <a:cs typeface="+mn-cs"/>
            </a:rPr>
            <a:t>年から下水道事業会計が法適用化され、</a:t>
          </a:r>
          <a:r>
            <a:rPr kumimoji="1" lang="ja-JP" altLang="ja-JP" sz="1100">
              <a:solidFill>
                <a:schemeClr val="dk1"/>
              </a:solidFill>
              <a:effectLst/>
              <a:latin typeface="+mn-lt"/>
              <a:ea typeface="+mn-ea"/>
              <a:cs typeface="+mn-cs"/>
            </a:rPr>
            <a:t>繰出金が補助費等に振り替わったことで</a:t>
          </a:r>
          <a:r>
            <a:rPr kumimoji="1" lang="ja-JP" altLang="ja-JP" sz="1100" b="0" i="0" baseline="0">
              <a:solidFill>
                <a:schemeClr val="dk1"/>
              </a:solidFill>
              <a:effectLst/>
              <a:latin typeface="+mn-lt"/>
              <a:ea typeface="+mn-ea"/>
              <a:cs typeface="+mn-cs"/>
            </a:rPr>
            <a:t>類似団体内平均を上回っていたが、</a:t>
          </a:r>
          <a:r>
            <a:rPr kumimoji="1" lang="en-US" altLang="ja-JP" sz="1100" b="0" i="0" baseline="0">
              <a:solidFill>
                <a:schemeClr val="dk1"/>
              </a:solidFill>
              <a:effectLst/>
              <a:latin typeface="+mn-lt"/>
              <a:ea typeface="+mn-ea"/>
              <a:cs typeface="+mn-cs"/>
            </a:rPr>
            <a:t>R04</a:t>
          </a:r>
          <a:r>
            <a:rPr kumimoji="1" lang="ja-JP" altLang="ja-JP" sz="1100" b="0" i="0" baseline="0">
              <a:solidFill>
                <a:schemeClr val="dk1"/>
              </a:solidFill>
              <a:effectLst/>
              <a:latin typeface="+mn-lt"/>
              <a:ea typeface="+mn-ea"/>
              <a:cs typeface="+mn-cs"/>
            </a:rPr>
            <a:t>年において類似団体平均を下回ることとなった。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年においては、伊都消防組合</a:t>
          </a:r>
          <a:r>
            <a:rPr kumimoji="1" lang="ja-JP" altLang="en-US" sz="1100">
              <a:solidFill>
                <a:schemeClr val="dk1"/>
              </a:solidFill>
              <a:effectLst/>
              <a:latin typeface="+mn-lt"/>
              <a:ea typeface="+mn-ea"/>
              <a:cs typeface="+mn-cs"/>
            </a:rPr>
            <a:t>や橋本周辺広域市町村圏組合</a:t>
          </a:r>
          <a:r>
            <a:rPr kumimoji="1" lang="ja-JP" altLang="ja-JP" sz="1100">
              <a:solidFill>
                <a:schemeClr val="dk1"/>
              </a:solidFill>
              <a:effectLst/>
              <a:latin typeface="+mn-lt"/>
              <a:ea typeface="+mn-ea"/>
              <a:cs typeface="+mn-cs"/>
            </a:rPr>
            <a:t>への負担金が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38</xdr:row>
      <xdr:rowOff>18143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67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37</xdr:row>
      <xdr:rowOff>124278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124278</xdr:rowOff>
    </xdr:from>
    <xdr:to>
      <xdr:col>73</xdr:col>
      <xdr:colOff>180975</xdr:colOff>
      <xdr:row>38</xdr:row>
      <xdr:rowOff>83457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67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83457</xdr:rowOff>
    </xdr:from>
    <xdr:to>
      <xdr:col>69</xdr:col>
      <xdr:colOff>92075</xdr:colOff>
      <xdr:row>39</xdr:row>
      <xdr:rowOff>20865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9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24691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155320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13805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73478</xdr:rowOff>
    </xdr:from>
    <xdr:to>
      <xdr:col>74</xdr:col>
      <xdr:colOff>31750</xdr:colOff>
      <xdr:row>38</xdr:row>
      <xdr:rowOff>3628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32657</xdr:rowOff>
    </xdr:from>
    <xdr:to>
      <xdr:col>69</xdr:col>
      <xdr:colOff>142875</xdr:colOff>
      <xdr:row>38</xdr:row>
      <xdr:rowOff>134257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119034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依然として全国平均を上回っている。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過去に実施してきた大規模な建設事業の償還額に加え、既発行の合併特例債や臨時財政対策債などの元利償還金の増加が主な要因となっている。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過疎対策事業債の償還額増加により、公債費の歳出額は増加しており「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今後は</a:t>
          </a:r>
          <a:r>
            <a:rPr kumimoji="1" lang="en-US" altLang="ja-JP" sz="1100">
              <a:solidFill>
                <a:schemeClr val="dk1"/>
              </a:solidFill>
              <a:effectLst/>
              <a:latin typeface="+mn-lt"/>
              <a:ea typeface="+mn-ea"/>
              <a:cs typeface="+mn-cs"/>
            </a:rPr>
            <a:t>R06</a:t>
          </a:r>
          <a:r>
            <a:rPr kumimoji="1" lang="ja-JP" altLang="en-US" sz="1100">
              <a:solidFill>
                <a:schemeClr val="dk1"/>
              </a:solidFill>
              <a:effectLst/>
              <a:latin typeface="+mn-lt"/>
              <a:ea typeface="+mn-ea"/>
              <a:cs typeface="+mn-cs"/>
            </a:rPr>
            <a:t>をピークに減少に転じる見込みであるが、</a:t>
          </a:r>
          <a:r>
            <a:rPr kumimoji="1" lang="ja-JP" altLang="ja-JP" sz="1100">
              <a:solidFill>
                <a:schemeClr val="dk1"/>
              </a:solidFill>
              <a:effectLst/>
              <a:latin typeface="+mn-lt"/>
              <a:ea typeface="+mn-ea"/>
              <a:cs typeface="+mn-cs"/>
            </a:rPr>
            <a:t>引続き財政健全化に向けた公債費抑制に取り組む必要がある。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97064</xdr:rowOff>
    </xdr:from>
    <xdr:to>
      <xdr:col>24</xdr:col>
      <xdr:colOff>25400</xdr:colOff>
      <xdr:row>79</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641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97064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598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129721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598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129721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46264</xdr:rowOff>
    </xdr:from>
    <xdr:to>
      <xdr:col>20</xdr:col>
      <xdr:colOff>38100</xdr:colOff>
      <xdr:row>79</xdr:row>
      <xdr:rowOff>147864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構成比では、人件費の占める割合が高く「</a:t>
          </a:r>
          <a:r>
            <a:rPr kumimoji="1" lang="en-US" altLang="ja-JP" sz="1100" b="0" i="0" baseline="0">
              <a:solidFill>
                <a:schemeClr val="dk1"/>
              </a:solidFill>
              <a:effectLst/>
              <a:latin typeface="+mn-lt"/>
              <a:ea typeface="+mn-ea"/>
              <a:cs typeface="+mn-cs"/>
            </a:rPr>
            <a:t>23.2%</a:t>
          </a:r>
          <a:r>
            <a:rPr kumimoji="1" lang="ja-JP" altLang="ja-JP" sz="1100" b="0" i="0" baseline="0">
              <a:solidFill>
                <a:schemeClr val="dk1"/>
              </a:solidFill>
              <a:effectLst/>
              <a:latin typeface="+mn-lt"/>
              <a:ea typeface="+mn-ea"/>
              <a:cs typeface="+mn-cs"/>
            </a:rPr>
            <a:t>」、次いで物件費「</a:t>
          </a:r>
          <a:r>
            <a:rPr kumimoji="1" lang="en-US" altLang="ja-JP" sz="1100" b="0" i="0" baseline="0">
              <a:solidFill>
                <a:schemeClr val="dk1"/>
              </a:solidFill>
              <a:effectLst/>
              <a:latin typeface="+mn-lt"/>
              <a:ea typeface="+mn-ea"/>
              <a:cs typeface="+mn-cs"/>
            </a:rPr>
            <a:t>20.4%</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14.6%</a:t>
          </a:r>
          <a:r>
            <a:rPr kumimoji="1" lang="ja-JP" altLang="ja-JP" sz="1100" b="0" i="0" baseline="0">
              <a:solidFill>
                <a:schemeClr val="dk1"/>
              </a:solidFill>
              <a:effectLst/>
              <a:latin typeface="+mn-lt"/>
              <a:ea typeface="+mn-ea"/>
              <a:cs typeface="+mn-cs"/>
            </a:rPr>
            <a:t>」、繰出金「</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」、維持補修費「</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、出資金「</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R04-R05</a:t>
          </a:r>
          <a:r>
            <a:rPr kumimoji="1" lang="ja-JP" altLang="ja-JP" sz="1100" b="0" i="0" baseline="0">
              <a:solidFill>
                <a:schemeClr val="dk1"/>
              </a:solidFill>
              <a:effectLst/>
              <a:latin typeface="+mn-lt"/>
              <a:ea typeface="+mn-ea"/>
              <a:cs typeface="+mn-cs"/>
            </a:rPr>
            <a:t>比較では、公債費以外で「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」、人件費「</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」、物件費「</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」、補助費等</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」、繰出金「</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」、維持補修費「</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」出資金</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6350</xdr:rowOff>
    </xdr:from>
    <xdr:to>
      <xdr:col>82</xdr:col>
      <xdr:colOff>107950</xdr:colOff>
      <xdr:row>79</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550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6350</xdr:rowOff>
    </xdr:from>
    <xdr:to>
      <xdr:col>78</xdr:col>
      <xdr:colOff>69850</xdr:colOff>
      <xdr:row>79</xdr:row>
      <xdr:rowOff>6350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651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6350</xdr:rowOff>
    </xdr:from>
    <xdr:to>
      <xdr:col>73</xdr:col>
      <xdr:colOff>180975</xdr:colOff>
      <xdr:row>78</xdr:row>
      <xdr:rowOff>114300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8651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114300</xdr:rowOff>
    </xdr:from>
    <xdr:to>
      <xdr:col>69</xdr:col>
      <xdr:colOff>92075</xdr:colOff>
      <xdr:row>80</xdr:row>
      <xdr:rowOff>25400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487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127000</xdr:rowOff>
    </xdr:from>
    <xdr:to>
      <xdr:col>74</xdr:col>
      <xdr:colOff>31750</xdr:colOff>
      <xdr:row>75</xdr:row>
      <xdr:rowOff>57150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41927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63500</xdr:rowOff>
    </xdr:from>
    <xdr:to>
      <xdr:col>69</xdr:col>
      <xdr:colOff>142875</xdr:colOff>
      <xdr:row>78</xdr:row>
      <xdr:rowOff>165100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146050</xdr:rowOff>
    </xdr:from>
    <xdr:to>
      <xdr:col>65</xdr:col>
      <xdr:colOff>53975</xdr:colOff>
      <xdr:row>80</xdr:row>
      <xdr:rowOff>76200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60977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78580</xdr:rowOff>
    </xdr:from>
    <xdr:to>
      <xdr:col>29</xdr:col>
      <xdr:colOff>127000</xdr:colOff>
      <xdr:row>18</xdr:row>
      <xdr:rowOff>146164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2305"/>
          <a:ext cx="647700" cy="6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146164</xdr:rowOff>
    </xdr:from>
    <xdr:to>
      <xdr:col>26</xdr:col>
      <xdr:colOff>50800</xdr:colOff>
      <xdr:row>19</xdr:row>
      <xdr:rowOff>87626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9889"/>
          <a:ext cx="698500" cy="112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87626</xdr:rowOff>
    </xdr:from>
    <xdr:to>
      <xdr:col>22</xdr:col>
      <xdr:colOff>114300</xdr:colOff>
      <xdr:row>19</xdr:row>
      <xdr:rowOff>139829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92801"/>
          <a:ext cx="698500" cy="5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139829</xdr:rowOff>
    </xdr:from>
    <xdr:to>
      <xdr:col>18</xdr:col>
      <xdr:colOff>177800</xdr:colOff>
      <xdr:row>20</xdr:row>
      <xdr:rowOff>66758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5004"/>
          <a:ext cx="698500" cy="9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27780</xdr:rowOff>
    </xdr:from>
    <xdr:to>
      <xdr:col>29</xdr:col>
      <xdr:colOff>177800</xdr:colOff>
      <xdr:row>18</xdr:row>
      <xdr:rowOff>129380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171307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95364</xdr:rowOff>
    </xdr:from>
    <xdr:to>
      <xdr:col>26</xdr:col>
      <xdr:colOff>101600</xdr:colOff>
      <xdr:row>19</xdr:row>
      <xdr:rowOff>25514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36826</xdr:rowOff>
    </xdr:from>
    <xdr:to>
      <xdr:col>22</xdr:col>
      <xdr:colOff>165100</xdr:colOff>
      <xdr:row>19</xdr:row>
      <xdr:rowOff>138426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123203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89029</xdr:rowOff>
    </xdr:from>
    <xdr:to>
      <xdr:col>19</xdr:col>
      <xdr:colOff>38100</xdr:colOff>
      <xdr:row>20</xdr:row>
      <xdr:rowOff>19179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15958</xdr:rowOff>
    </xdr:from>
    <xdr:to>
      <xdr:col>15</xdr:col>
      <xdr:colOff>101600</xdr:colOff>
      <xdr:row>20</xdr:row>
      <xdr:rowOff>117558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102335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79375</xdr:rowOff>
    </xdr:from>
    <xdr:to>
      <xdr:col>29</xdr:col>
      <xdr:colOff>127000</xdr:colOff>
      <xdr:row>35</xdr:row>
      <xdr:rowOff>165138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89725"/>
          <a:ext cx="647700" cy="8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186034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3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165138</xdr:rowOff>
    </xdr:from>
    <xdr:to>
      <xdr:col>26</xdr:col>
      <xdr:colOff>50800</xdr:colOff>
      <xdr:row>35</xdr:row>
      <xdr:rowOff>170929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75488"/>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220057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8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170929</xdr:rowOff>
    </xdr:from>
    <xdr:to>
      <xdr:col>22</xdr:col>
      <xdr:colOff>114300</xdr:colOff>
      <xdr:row>35</xdr:row>
      <xdr:rowOff>269913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81279"/>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269913</xdr:rowOff>
    </xdr:from>
    <xdr:to>
      <xdr:col>18</xdr:col>
      <xdr:colOff>177800</xdr:colOff>
      <xdr:row>35</xdr:row>
      <xdr:rowOff>293725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0263"/>
          <a:ext cx="6985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294085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264291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28575</xdr:rowOff>
    </xdr:from>
    <xdr:to>
      <xdr:col>29</xdr:col>
      <xdr:colOff>177800</xdr:colOff>
      <xdr:row>35</xdr:row>
      <xdr:rowOff>130175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3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114338</xdr:rowOff>
    </xdr:from>
    <xdr:to>
      <xdr:col>26</xdr:col>
      <xdr:colOff>101600</xdr:colOff>
      <xdr:row>35</xdr:row>
      <xdr:rowOff>215938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2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200715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120129</xdr:rowOff>
    </xdr:from>
    <xdr:to>
      <xdr:col>22</xdr:col>
      <xdr:colOff>165100</xdr:colOff>
      <xdr:row>35</xdr:row>
      <xdr:rowOff>221729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231906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9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219113</xdr:rowOff>
    </xdr:from>
    <xdr:to>
      <xdr:col>19</xdr:col>
      <xdr:colOff>38100</xdr:colOff>
      <xdr:row>35</xdr:row>
      <xdr:rowOff>320713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305490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242925</xdr:rowOff>
    </xdr:from>
    <xdr:to>
      <xdr:col>15</xdr:col>
      <xdr:colOff>101600</xdr:colOff>
      <xdr:row>36</xdr:row>
      <xdr:rowOff>1625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329302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122034</xdr:rowOff>
    </xdr:from>
    <xdr:to>
      <xdr:col>24</xdr:col>
      <xdr:colOff>63500</xdr:colOff>
      <xdr:row>35</xdr:row>
      <xdr:rowOff>146266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22784"/>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122034</xdr:rowOff>
    </xdr:from>
    <xdr:to>
      <xdr:col>19</xdr:col>
      <xdr:colOff>177800</xdr:colOff>
      <xdr:row>36</xdr:row>
      <xdr:rowOff>88684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2784"/>
          <a:ext cx="889000" cy="1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88684</xdr:rowOff>
    </xdr:from>
    <xdr:to>
      <xdr:col>15</xdr:col>
      <xdr:colOff>50800</xdr:colOff>
      <xdr:row>36</xdr:row>
      <xdr:rowOff>101791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088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101791</xdr:rowOff>
    </xdr:from>
    <xdr:to>
      <xdr:col>10</xdr:col>
      <xdr:colOff>114300</xdr:colOff>
      <xdr:row>37</xdr:row>
      <xdr:rowOff>48158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3991"/>
          <a:ext cx="8890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95466</xdr:rowOff>
    </xdr:from>
    <xdr:to>
      <xdr:col>24</xdr:col>
      <xdr:colOff>114300</xdr:colOff>
      <xdr:row>36</xdr:row>
      <xdr:rowOff>25616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73893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71234</xdr:rowOff>
    </xdr:from>
    <xdr:to>
      <xdr:col>20</xdr:col>
      <xdr:colOff>38100</xdr:colOff>
      <xdr:row>36</xdr:row>
      <xdr:rowOff>1384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163961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37884</xdr:rowOff>
    </xdr:from>
    <xdr:to>
      <xdr:col>15</xdr:col>
      <xdr:colOff>101600</xdr:colOff>
      <xdr:row>36</xdr:row>
      <xdr:rowOff>139484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130611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50991</xdr:rowOff>
    </xdr:from>
    <xdr:to>
      <xdr:col>10</xdr:col>
      <xdr:colOff>165100</xdr:colOff>
      <xdr:row>36</xdr:row>
      <xdr:rowOff>152591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143718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168808</xdr:rowOff>
    </xdr:from>
    <xdr:to>
      <xdr:col>6</xdr:col>
      <xdr:colOff>38100</xdr:colOff>
      <xdr:row>37</xdr:row>
      <xdr:rowOff>98958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90085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154494</xdr:rowOff>
    </xdr:from>
    <xdr:to>
      <xdr:col>24</xdr:col>
      <xdr:colOff>63500</xdr:colOff>
      <xdr:row>56</xdr:row>
      <xdr:rowOff>53884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84244"/>
          <a:ext cx="838200" cy="7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146224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4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154494</xdr:rowOff>
    </xdr:from>
    <xdr:to>
      <xdr:col>19</xdr:col>
      <xdr:colOff>177800</xdr:colOff>
      <xdr:row>56</xdr:row>
      <xdr:rowOff>82805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84244"/>
          <a:ext cx="8890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35289</xdr:rowOff>
    </xdr:from>
    <xdr:to>
      <xdr:col>15</xdr:col>
      <xdr:colOff>50800</xdr:colOff>
      <xdr:row>56</xdr:row>
      <xdr:rowOff>82805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36489"/>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8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35289</xdr:rowOff>
    </xdr:from>
    <xdr:to>
      <xdr:col>10</xdr:col>
      <xdr:colOff>114300</xdr:colOff>
      <xdr:row>56</xdr:row>
      <xdr:rowOff>158641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36489"/>
          <a:ext cx="889000" cy="1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122628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8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3084</xdr:rowOff>
    </xdr:from>
    <xdr:to>
      <xdr:col>24</xdr:col>
      <xdr:colOff>114300</xdr:colOff>
      <xdr:row>56</xdr:row>
      <xdr:rowOff>104684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152961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103694</xdr:rowOff>
    </xdr:from>
    <xdr:to>
      <xdr:col>20</xdr:col>
      <xdr:colOff>38100</xdr:colOff>
      <xdr:row>56</xdr:row>
      <xdr:rowOff>33844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50371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3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32005</xdr:rowOff>
    </xdr:from>
    <xdr:to>
      <xdr:col>15</xdr:col>
      <xdr:colOff>101600</xdr:colOff>
      <xdr:row>56</xdr:row>
      <xdr:rowOff>133605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150132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4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155939</xdr:rowOff>
    </xdr:from>
    <xdr:to>
      <xdr:col>10</xdr:col>
      <xdr:colOff>165100</xdr:colOff>
      <xdr:row>56</xdr:row>
      <xdr:rowOff>86089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102616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6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107841</xdr:rowOff>
    </xdr:from>
    <xdr:to>
      <xdr:col>6</xdr:col>
      <xdr:colOff>38100</xdr:colOff>
      <xdr:row>57</xdr:row>
      <xdr:rowOff>37991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54518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4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36922</xdr:rowOff>
    </xdr:from>
    <xdr:to>
      <xdr:col>24</xdr:col>
      <xdr:colOff>63500</xdr:colOff>
      <xdr:row>78</xdr:row>
      <xdr:rowOff>52649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0022"/>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52649</xdr:rowOff>
    </xdr:from>
    <xdr:to>
      <xdr:col>19</xdr:col>
      <xdr:colOff>177800</xdr:colOff>
      <xdr:row>78</xdr:row>
      <xdr:rowOff>59506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574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52512</xdr:rowOff>
    </xdr:from>
    <xdr:to>
      <xdr:col>15</xdr:col>
      <xdr:colOff>50800</xdr:colOff>
      <xdr:row>78</xdr:row>
      <xdr:rowOff>59506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5612"/>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39939</xdr:rowOff>
    </xdr:from>
    <xdr:to>
      <xdr:col>10</xdr:col>
      <xdr:colOff>114300</xdr:colOff>
      <xdr:row>78</xdr:row>
      <xdr:rowOff>52512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30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157572</xdr:rowOff>
    </xdr:from>
    <xdr:to>
      <xdr:col>24</xdr:col>
      <xdr:colOff>114300</xdr:colOff>
      <xdr:row>78</xdr:row>
      <xdr:rowOff>87722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72499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1849</xdr:rowOff>
    </xdr:from>
    <xdr:to>
      <xdr:col>20</xdr:col>
      <xdr:colOff>38100</xdr:colOff>
      <xdr:row>78</xdr:row>
      <xdr:rowOff>103449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94576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8706</xdr:rowOff>
    </xdr:from>
    <xdr:to>
      <xdr:col>15</xdr:col>
      <xdr:colOff>101600</xdr:colOff>
      <xdr:row>78</xdr:row>
      <xdr:rowOff>110306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101433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1712</xdr:rowOff>
    </xdr:from>
    <xdr:to>
      <xdr:col>10</xdr:col>
      <xdr:colOff>165100</xdr:colOff>
      <xdr:row>78</xdr:row>
      <xdr:rowOff>103312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94439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160589</xdr:rowOff>
    </xdr:from>
    <xdr:to>
      <xdr:col>6</xdr:col>
      <xdr:colOff>38100</xdr:colOff>
      <xdr:row>78</xdr:row>
      <xdr:rowOff>90739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81866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157759</xdr:rowOff>
    </xdr:from>
    <xdr:to>
      <xdr:col>24</xdr:col>
      <xdr:colOff>62865</xdr:colOff>
      <xdr:row>97</xdr:row>
      <xdr:rowOff>50530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16809"/>
          <a:ext cx="1270" cy="1264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54357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50530</xdr:rowOff>
    </xdr:from>
    <xdr:to>
      <xdr:col>24</xdr:col>
      <xdr:colOff>152400</xdr:colOff>
      <xdr:row>97</xdr:row>
      <xdr:rowOff>50530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8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104436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157759</xdr:rowOff>
    </xdr:from>
    <xdr:to>
      <xdr:col>24</xdr:col>
      <xdr:colOff>152400</xdr:colOff>
      <xdr:row>89</xdr:row>
      <xdr:rowOff>157759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32569</xdr:rowOff>
    </xdr:from>
    <xdr:to>
      <xdr:col>24</xdr:col>
      <xdr:colOff>63500</xdr:colOff>
      <xdr:row>97</xdr:row>
      <xdr:rowOff>8370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1769"/>
          <a:ext cx="838200" cy="1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94567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67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71690</xdr:rowOff>
    </xdr:from>
    <xdr:to>
      <xdr:col>24</xdr:col>
      <xdr:colOff>114300</xdr:colOff>
      <xdr:row>94</xdr:row>
      <xdr:rowOff>1840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106880</xdr:rowOff>
    </xdr:from>
    <xdr:to>
      <xdr:col>19</xdr:col>
      <xdr:colOff>177800</xdr:colOff>
      <xdr:row>97</xdr:row>
      <xdr:rowOff>8370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94630"/>
          <a:ext cx="889000" cy="2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68342</xdr:rowOff>
    </xdr:from>
    <xdr:to>
      <xdr:col>20</xdr:col>
      <xdr:colOff>38100</xdr:colOff>
      <xdr:row>94</xdr:row>
      <xdr:rowOff>169942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106880</xdr:rowOff>
    </xdr:from>
    <xdr:to>
      <xdr:col>15</xdr:col>
      <xdr:colOff>50800</xdr:colOff>
      <xdr:row>98</xdr:row>
      <xdr:rowOff>12632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94630"/>
          <a:ext cx="889000" cy="4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52259</xdr:rowOff>
    </xdr:from>
    <xdr:to>
      <xdr:col>15</xdr:col>
      <xdr:colOff>101600</xdr:colOff>
      <xdr:row>93</xdr:row>
      <xdr:rowOff>153859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170386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7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12632</xdr:rowOff>
    </xdr:from>
    <xdr:to>
      <xdr:col>10</xdr:col>
      <xdr:colOff>114300</xdr:colOff>
      <xdr:row>98</xdr:row>
      <xdr:rowOff>84427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4732"/>
          <a:ext cx="889000" cy="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87626</xdr:rowOff>
    </xdr:from>
    <xdr:to>
      <xdr:col>10</xdr:col>
      <xdr:colOff>165100</xdr:colOff>
      <xdr:row>96</xdr:row>
      <xdr:rowOff>17776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74874</xdr:rowOff>
    </xdr:from>
    <xdr:to>
      <xdr:col>6</xdr:col>
      <xdr:colOff>38100</xdr:colOff>
      <xdr:row>96</xdr:row>
      <xdr:rowOff>5024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131646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129020</xdr:rowOff>
    </xdr:from>
    <xdr:to>
      <xdr:col>20</xdr:col>
      <xdr:colOff>38100</xdr:colOff>
      <xdr:row>97</xdr:row>
      <xdr:rowOff>59170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50297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56080</xdr:rowOff>
    </xdr:from>
    <xdr:to>
      <xdr:col>15</xdr:col>
      <xdr:colOff>101600</xdr:colOff>
      <xdr:row>95</xdr:row>
      <xdr:rowOff>157680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148807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133282</xdr:rowOff>
    </xdr:from>
    <xdr:to>
      <xdr:col>10</xdr:col>
      <xdr:colOff>165100</xdr:colOff>
      <xdr:row>98</xdr:row>
      <xdr:rowOff>63432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33627</xdr:rowOff>
    </xdr:from>
    <xdr:to>
      <xdr:col>6</xdr:col>
      <xdr:colOff>38100</xdr:colOff>
      <xdr:row>98</xdr:row>
      <xdr:rowOff>135227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126354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86716</xdr:rowOff>
    </xdr:from>
    <xdr:to>
      <xdr:col>54</xdr:col>
      <xdr:colOff>189865</xdr:colOff>
      <xdr:row>39</xdr:row>
      <xdr:rowOff>130163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44566"/>
          <a:ext cx="1270" cy="107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133990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130163</xdr:rowOff>
    </xdr:from>
    <xdr:to>
      <xdr:col>55</xdr:col>
      <xdr:colOff>88900</xdr:colOff>
      <xdr:row>39</xdr:row>
      <xdr:rowOff>130163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1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33393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1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86716</xdr:rowOff>
    </xdr:from>
    <xdr:to>
      <xdr:col>55</xdr:col>
      <xdr:colOff>88900</xdr:colOff>
      <xdr:row>33</xdr:row>
      <xdr:rowOff>86716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4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168466</xdr:rowOff>
    </xdr:from>
    <xdr:to>
      <xdr:col>55</xdr:col>
      <xdr:colOff>0</xdr:colOff>
      <xdr:row>39</xdr:row>
      <xdr:rowOff>14719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12116"/>
          <a:ext cx="838200" cy="1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142968</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120091</xdr:rowOff>
    </xdr:from>
    <xdr:to>
      <xdr:col>55</xdr:col>
      <xdr:colOff>50800</xdr:colOff>
      <xdr:row>37</xdr:row>
      <xdr:rowOff>50241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14719</xdr:rowOff>
    </xdr:from>
    <xdr:to>
      <xdr:col>50</xdr:col>
      <xdr:colOff>114300</xdr:colOff>
      <xdr:row>39</xdr:row>
      <xdr:rowOff>16637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701269"/>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128321</xdr:rowOff>
    </xdr:from>
    <xdr:to>
      <xdr:col>50</xdr:col>
      <xdr:colOff>165100</xdr:colOff>
      <xdr:row>37</xdr:row>
      <xdr:rowOff>58471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74998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7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86093</xdr:rowOff>
    </xdr:from>
    <xdr:to>
      <xdr:col>45</xdr:col>
      <xdr:colOff>177800</xdr:colOff>
      <xdr:row>39</xdr:row>
      <xdr:rowOff>16637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401043"/>
          <a:ext cx="889000" cy="130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66929</xdr:rowOff>
    </xdr:from>
    <xdr:to>
      <xdr:col>46</xdr:col>
      <xdr:colOff>38100</xdr:colOff>
      <xdr:row>37</xdr:row>
      <xdr:rowOff>168529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13606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18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86093</xdr:rowOff>
    </xdr:from>
    <xdr:to>
      <xdr:col>41</xdr:col>
      <xdr:colOff>50800</xdr:colOff>
      <xdr:row>39</xdr:row>
      <xdr:rowOff>74740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401043"/>
          <a:ext cx="889000" cy="13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98044</xdr:rowOff>
    </xdr:from>
    <xdr:to>
      <xdr:col>41</xdr:col>
      <xdr:colOff>101600</xdr:colOff>
      <xdr:row>30</xdr:row>
      <xdr:rowOff>28194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44721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169689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117666</xdr:rowOff>
    </xdr:from>
    <xdr:to>
      <xdr:col>55</xdr:col>
      <xdr:colOff>50800</xdr:colOff>
      <xdr:row>38</xdr:row>
      <xdr:rowOff>47816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96093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3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135369</xdr:rowOff>
    </xdr:from>
    <xdr:to>
      <xdr:col>50</xdr:col>
      <xdr:colOff>165100</xdr:colOff>
      <xdr:row>39</xdr:row>
      <xdr:rowOff>65519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56646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137287</xdr:rowOff>
    </xdr:from>
    <xdr:to>
      <xdr:col>46</xdr:col>
      <xdr:colOff>38100</xdr:colOff>
      <xdr:row>39</xdr:row>
      <xdr:rowOff>67437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58564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35293</xdr:rowOff>
    </xdr:from>
    <xdr:to>
      <xdr:col>41</xdr:col>
      <xdr:colOff>101600</xdr:colOff>
      <xdr:row>31</xdr:row>
      <xdr:rowOff>136893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3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128020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44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23940</xdr:rowOff>
    </xdr:from>
    <xdr:to>
      <xdr:col>36</xdr:col>
      <xdr:colOff>165100</xdr:colOff>
      <xdr:row>39</xdr:row>
      <xdr:rowOff>125540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116667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155464</xdr:rowOff>
    </xdr:from>
    <xdr:to>
      <xdr:col>55</xdr:col>
      <xdr:colOff>0</xdr:colOff>
      <xdr:row>57</xdr:row>
      <xdr:rowOff>104290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56664"/>
          <a:ext cx="838200" cy="1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10541</xdr:rowOff>
    </xdr:from>
    <xdr:to>
      <xdr:col>50</xdr:col>
      <xdr:colOff>114300</xdr:colOff>
      <xdr:row>57</xdr:row>
      <xdr:rowOff>104290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11741"/>
          <a:ext cx="889000" cy="26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10541</xdr:rowOff>
    </xdr:from>
    <xdr:to>
      <xdr:col>45</xdr:col>
      <xdr:colOff>177800</xdr:colOff>
      <xdr:row>57</xdr:row>
      <xdr:rowOff>18721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11741"/>
          <a:ext cx="889000" cy="1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18721</xdr:rowOff>
    </xdr:from>
    <xdr:to>
      <xdr:col>41</xdr:col>
      <xdr:colOff>50800</xdr:colOff>
      <xdr:row>57</xdr:row>
      <xdr:rowOff>41553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1371"/>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104664</xdr:rowOff>
    </xdr:from>
    <xdr:to>
      <xdr:col>55</xdr:col>
      <xdr:colOff>50800</xdr:colOff>
      <xdr:row>57</xdr:row>
      <xdr:rowOff>34814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83091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53490</xdr:rowOff>
    </xdr:from>
    <xdr:to>
      <xdr:col>50</xdr:col>
      <xdr:colOff>165100</xdr:colOff>
      <xdr:row>57</xdr:row>
      <xdr:rowOff>155090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146217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131191</xdr:rowOff>
    </xdr:from>
    <xdr:to>
      <xdr:col>46</xdr:col>
      <xdr:colOff>38100</xdr:colOff>
      <xdr:row>56</xdr:row>
      <xdr:rowOff>61341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52468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5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139371</xdr:rowOff>
    </xdr:from>
    <xdr:to>
      <xdr:col>41</xdr:col>
      <xdr:colOff>101600</xdr:colOff>
      <xdr:row>57</xdr:row>
      <xdr:rowOff>69521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162203</xdr:rowOff>
    </xdr:from>
    <xdr:to>
      <xdr:col>36</xdr:col>
      <xdr:colOff>165100</xdr:colOff>
      <xdr:row>57</xdr:row>
      <xdr:rowOff>92353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83480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93002</xdr:rowOff>
    </xdr:from>
    <xdr:to>
      <xdr:col>55</xdr:col>
      <xdr:colOff>0</xdr:colOff>
      <xdr:row>78</xdr:row>
      <xdr:rowOff>82410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94652"/>
          <a:ext cx="838200" cy="1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6908</xdr:rowOff>
    </xdr:from>
    <xdr:to>
      <xdr:col>50</xdr:col>
      <xdr:colOff>114300</xdr:colOff>
      <xdr:row>78</xdr:row>
      <xdr:rowOff>82410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08558"/>
          <a:ext cx="889000" cy="2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6908</xdr:rowOff>
    </xdr:from>
    <xdr:to>
      <xdr:col>45</xdr:col>
      <xdr:colOff>177800</xdr:colOff>
      <xdr:row>77</xdr:row>
      <xdr:rowOff>122301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08558"/>
          <a:ext cx="889000" cy="1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122301</xdr:rowOff>
    </xdr:from>
    <xdr:to>
      <xdr:col>41</xdr:col>
      <xdr:colOff>50800</xdr:colOff>
      <xdr:row>78</xdr:row>
      <xdr:rowOff>73292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3951"/>
          <a:ext cx="889000" cy="1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42202</xdr:rowOff>
    </xdr:from>
    <xdr:to>
      <xdr:col>55</xdr:col>
      <xdr:colOff>50800</xdr:colOff>
      <xdr:row>77</xdr:row>
      <xdr:rowOff>143802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20629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31610</xdr:rowOff>
    </xdr:from>
    <xdr:to>
      <xdr:col>50</xdr:col>
      <xdr:colOff>165100</xdr:colOff>
      <xdr:row>78</xdr:row>
      <xdr:rowOff>133210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149737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127558</xdr:rowOff>
    </xdr:from>
    <xdr:to>
      <xdr:col>46</xdr:col>
      <xdr:colOff>38100</xdr:colOff>
      <xdr:row>77</xdr:row>
      <xdr:rowOff>57708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74236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71501</xdr:rowOff>
    </xdr:from>
    <xdr:to>
      <xdr:col>41</xdr:col>
      <xdr:colOff>101600</xdr:colOff>
      <xdr:row>78</xdr:row>
      <xdr:rowOff>1651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22492</xdr:rowOff>
    </xdr:from>
    <xdr:to>
      <xdr:col>36</xdr:col>
      <xdr:colOff>165100</xdr:colOff>
      <xdr:row>78</xdr:row>
      <xdr:rowOff>124092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112584</xdr:rowOff>
    </xdr:from>
    <xdr:to>
      <xdr:col>55</xdr:col>
      <xdr:colOff>0</xdr:colOff>
      <xdr:row>97</xdr:row>
      <xdr:rowOff>117602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43234"/>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157302</xdr:rowOff>
    </xdr:from>
    <xdr:to>
      <xdr:col>50</xdr:col>
      <xdr:colOff>114300</xdr:colOff>
      <xdr:row>97</xdr:row>
      <xdr:rowOff>112584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45052"/>
          <a:ext cx="889000" cy="29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100119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157302</xdr:rowOff>
    </xdr:from>
    <xdr:to>
      <xdr:col>45</xdr:col>
      <xdr:colOff>177800</xdr:colOff>
      <xdr:row>97</xdr:row>
      <xdr:rowOff>55325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45052"/>
          <a:ext cx="889000" cy="24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155518</xdr:rowOff>
    </xdr:from>
    <xdr:to>
      <xdr:col>41</xdr:col>
      <xdr:colOff>50800</xdr:colOff>
      <xdr:row>97</xdr:row>
      <xdr:rowOff>55325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14718"/>
          <a:ext cx="889000" cy="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66802</xdr:rowOff>
    </xdr:from>
    <xdr:to>
      <xdr:col>55</xdr:col>
      <xdr:colOff>50800</xdr:colOff>
      <xdr:row>97</xdr:row>
      <xdr:rowOff>168402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45229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61784</xdr:rowOff>
    </xdr:from>
    <xdr:to>
      <xdr:col>50</xdr:col>
      <xdr:colOff>165100</xdr:colOff>
      <xdr:row>97</xdr:row>
      <xdr:rowOff>163384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154511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106502</xdr:rowOff>
    </xdr:from>
    <xdr:to>
      <xdr:col>46</xdr:col>
      <xdr:colOff>38100</xdr:colOff>
      <xdr:row>96</xdr:row>
      <xdr:rowOff>36652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27779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4525</xdr:rowOff>
    </xdr:from>
    <xdr:to>
      <xdr:col>41</xdr:col>
      <xdr:colOff>101600</xdr:colOff>
      <xdr:row>97</xdr:row>
      <xdr:rowOff>106125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97252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104718</xdr:rowOff>
    </xdr:from>
    <xdr:to>
      <xdr:col>36</xdr:col>
      <xdr:colOff>165100</xdr:colOff>
      <xdr:row>97</xdr:row>
      <xdr:rowOff>34868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77338</xdr:rowOff>
    </xdr:from>
    <xdr:to>
      <xdr:col>85</xdr:col>
      <xdr:colOff>127000</xdr:colOff>
      <xdr:row>38</xdr:row>
      <xdr:rowOff>129001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392288"/>
          <a:ext cx="838200" cy="12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76242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66548</xdr:rowOff>
    </xdr:from>
    <xdr:to>
      <xdr:col>81</xdr:col>
      <xdr:colOff>50800</xdr:colOff>
      <xdr:row>38</xdr:row>
      <xdr:rowOff>129001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8164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17170</xdr:rowOff>
    </xdr:from>
    <xdr:to>
      <xdr:col>76</xdr:col>
      <xdr:colOff>114300</xdr:colOff>
      <xdr:row>38</xdr:row>
      <xdr:rowOff>66548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360820"/>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98461</xdr:rowOff>
    </xdr:from>
    <xdr:to>
      <xdr:col>71</xdr:col>
      <xdr:colOff>177800</xdr:colOff>
      <xdr:row>37</xdr:row>
      <xdr:rowOff>17170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099211"/>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26538</xdr:rowOff>
    </xdr:from>
    <xdr:to>
      <xdr:col>85</xdr:col>
      <xdr:colOff>177800</xdr:colOff>
      <xdr:row>31</xdr:row>
      <xdr:rowOff>128138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3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151015</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2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78201</xdr:rowOff>
    </xdr:from>
    <xdr:to>
      <xdr:col>81</xdr:col>
      <xdr:colOff>101600</xdr:colOff>
      <xdr:row>39</xdr:row>
      <xdr:rowOff>8351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170928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15748</xdr:rowOff>
    </xdr:from>
    <xdr:to>
      <xdr:col>76</xdr:col>
      <xdr:colOff>165100</xdr:colOff>
      <xdr:row>38</xdr:row>
      <xdr:rowOff>117348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108475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137820</xdr:rowOff>
    </xdr:from>
    <xdr:to>
      <xdr:col>72</xdr:col>
      <xdr:colOff>38100</xdr:colOff>
      <xdr:row>37</xdr:row>
      <xdr:rowOff>67970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59097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47661</xdr:rowOff>
    </xdr:from>
    <xdr:to>
      <xdr:col>67</xdr:col>
      <xdr:colOff>101600</xdr:colOff>
      <xdr:row>35</xdr:row>
      <xdr:rowOff>149261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140388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150311</xdr:rowOff>
    </xdr:from>
    <xdr:to>
      <xdr:col>85</xdr:col>
      <xdr:colOff>127000</xdr:colOff>
      <xdr:row>73</xdr:row>
      <xdr:rowOff>16275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494711"/>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27303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16275</xdr:rowOff>
    </xdr:from>
    <xdr:to>
      <xdr:col>81</xdr:col>
      <xdr:colOff>50800</xdr:colOff>
      <xdr:row>73</xdr:row>
      <xdr:rowOff>54222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53212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54222</xdr:rowOff>
    </xdr:from>
    <xdr:to>
      <xdr:col>76</xdr:col>
      <xdr:colOff>114300</xdr:colOff>
      <xdr:row>73</xdr:row>
      <xdr:rowOff>140691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70072"/>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47384</xdr:rowOff>
    </xdr:from>
    <xdr:to>
      <xdr:col>71</xdr:col>
      <xdr:colOff>177800</xdr:colOff>
      <xdr:row>73</xdr:row>
      <xdr:rowOff>140691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048884"/>
          <a:ext cx="889000" cy="6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99511</xdr:rowOff>
    </xdr:from>
    <xdr:to>
      <xdr:col>85</xdr:col>
      <xdr:colOff>177800</xdr:colOff>
      <xdr:row>73</xdr:row>
      <xdr:rowOff>29661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122388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136925</xdr:rowOff>
    </xdr:from>
    <xdr:to>
      <xdr:col>81</xdr:col>
      <xdr:colOff>101600</xdr:colOff>
      <xdr:row>73</xdr:row>
      <xdr:rowOff>67075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83602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3422</xdr:rowOff>
    </xdr:from>
    <xdr:to>
      <xdr:col>76</xdr:col>
      <xdr:colOff>165100</xdr:colOff>
      <xdr:row>73</xdr:row>
      <xdr:rowOff>105022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121549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89891</xdr:rowOff>
    </xdr:from>
    <xdr:to>
      <xdr:col>72</xdr:col>
      <xdr:colOff>38100</xdr:colOff>
      <xdr:row>74</xdr:row>
      <xdr:rowOff>20041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36568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168034</xdr:rowOff>
    </xdr:from>
    <xdr:to>
      <xdr:col>67</xdr:col>
      <xdr:colOff>101600</xdr:colOff>
      <xdr:row>70</xdr:row>
      <xdr:rowOff>98184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19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114711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17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109657</xdr:rowOff>
    </xdr:from>
    <xdr:to>
      <xdr:col>85</xdr:col>
      <xdr:colOff>127000</xdr:colOff>
      <xdr:row>97</xdr:row>
      <xdr:rowOff>152245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40307"/>
          <a:ext cx="8382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16078</xdr:rowOff>
    </xdr:from>
    <xdr:to>
      <xdr:col>81</xdr:col>
      <xdr:colOff>50800</xdr:colOff>
      <xdr:row>97</xdr:row>
      <xdr:rowOff>109657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46728"/>
          <a:ext cx="889000" cy="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16078</xdr:rowOff>
    </xdr:from>
    <xdr:to>
      <xdr:col>76</xdr:col>
      <xdr:colOff>114300</xdr:colOff>
      <xdr:row>97</xdr:row>
      <xdr:rowOff>156054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46728"/>
          <a:ext cx="889000" cy="1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156054</xdr:rowOff>
    </xdr:from>
    <xdr:to>
      <xdr:col>71</xdr:col>
      <xdr:colOff>177800</xdr:colOff>
      <xdr:row>98</xdr:row>
      <xdr:rowOff>39148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86704"/>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101445</xdr:rowOff>
    </xdr:from>
    <xdr:to>
      <xdr:col>85</xdr:col>
      <xdr:colOff>177800</xdr:colOff>
      <xdr:row>98</xdr:row>
      <xdr:rowOff>31595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16372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58857</xdr:rowOff>
    </xdr:from>
    <xdr:to>
      <xdr:col>81</xdr:col>
      <xdr:colOff>101600</xdr:colOff>
      <xdr:row>97</xdr:row>
      <xdr:rowOff>160457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151584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136728</xdr:rowOff>
    </xdr:from>
    <xdr:to>
      <xdr:col>76</xdr:col>
      <xdr:colOff>165100</xdr:colOff>
      <xdr:row>97</xdr:row>
      <xdr:rowOff>66878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58005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105254</xdr:rowOff>
    </xdr:from>
    <xdr:to>
      <xdr:col>72</xdr:col>
      <xdr:colOff>38100</xdr:colOff>
      <xdr:row>98</xdr:row>
      <xdr:rowOff>35404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26531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159798</xdr:rowOff>
    </xdr:from>
    <xdr:to>
      <xdr:col>67</xdr:col>
      <xdr:colOff>101600</xdr:colOff>
      <xdr:row>98</xdr:row>
      <xdr:rowOff>89948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32334</xdr:rowOff>
    </xdr:from>
    <xdr:to>
      <xdr:col>116</xdr:col>
      <xdr:colOff>63500</xdr:colOff>
      <xdr:row>38</xdr:row>
      <xdr:rowOff>57862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47434"/>
          <a:ext cx="8382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57862</xdr:rowOff>
    </xdr:from>
    <xdr:to>
      <xdr:col>111</xdr:col>
      <xdr:colOff>177800</xdr:colOff>
      <xdr:row>38</xdr:row>
      <xdr:rowOff>71120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7296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71120</xdr:rowOff>
    </xdr:from>
    <xdr:to>
      <xdr:col>107</xdr:col>
      <xdr:colOff>50800</xdr:colOff>
      <xdr:row>38</xdr:row>
      <xdr:rowOff>87350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8622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87350</xdr:rowOff>
    </xdr:from>
    <xdr:to>
      <xdr:col>102</xdr:col>
      <xdr:colOff>114300</xdr:colOff>
      <xdr:row>38</xdr:row>
      <xdr:rowOff>99695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0245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152984</xdr:rowOff>
    </xdr:from>
    <xdr:to>
      <xdr:col>116</xdr:col>
      <xdr:colOff>114300</xdr:colOff>
      <xdr:row>38</xdr:row>
      <xdr:rowOff>83134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131411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7062</xdr:rowOff>
    </xdr:from>
    <xdr:to>
      <xdr:col>112</xdr:col>
      <xdr:colOff>38100</xdr:colOff>
      <xdr:row>38</xdr:row>
      <xdr:rowOff>108662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99789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20320</xdr:rowOff>
    </xdr:from>
    <xdr:to>
      <xdr:col>107</xdr:col>
      <xdr:colOff>101600</xdr:colOff>
      <xdr:row>38</xdr:row>
      <xdr:rowOff>121920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113047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36550</xdr:rowOff>
    </xdr:from>
    <xdr:to>
      <xdr:col>102</xdr:col>
      <xdr:colOff>165100</xdr:colOff>
      <xdr:row>38</xdr:row>
      <xdr:rowOff>138150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129277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48895</xdr:rowOff>
    </xdr:from>
    <xdr:to>
      <xdr:col>98</xdr:col>
      <xdr:colOff>38100</xdr:colOff>
      <xdr:row>38</xdr:row>
      <xdr:rowOff>150495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141622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36144</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1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156794</xdr:rowOff>
    </xdr:from>
    <xdr:to>
      <xdr:col>116</xdr:col>
      <xdr:colOff>114300</xdr:colOff>
      <xdr:row>59</xdr:row>
      <xdr:rowOff>86944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71721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52489</xdr:rowOff>
    </xdr:from>
    <xdr:to>
      <xdr:col>116</xdr:col>
      <xdr:colOff>63500</xdr:colOff>
      <xdr:row>74</xdr:row>
      <xdr:rowOff>80207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39789"/>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61980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40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73025</xdr:rowOff>
    </xdr:from>
    <xdr:to>
      <xdr:col>111</xdr:col>
      <xdr:colOff>177800</xdr:colOff>
      <xdr:row>74</xdr:row>
      <xdr:rowOff>80207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760325"/>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170146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3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25647</xdr:rowOff>
    </xdr:from>
    <xdr:to>
      <xdr:col>107</xdr:col>
      <xdr:colOff>50800</xdr:colOff>
      <xdr:row>74</xdr:row>
      <xdr:rowOff>73025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712947"/>
          <a:ext cx="889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42225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25647</xdr:rowOff>
    </xdr:from>
    <xdr:to>
      <xdr:col>102</xdr:col>
      <xdr:colOff>114300</xdr:colOff>
      <xdr:row>74</xdr:row>
      <xdr:rowOff>102209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12947"/>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1689</xdr:rowOff>
    </xdr:from>
    <xdr:to>
      <xdr:col>116</xdr:col>
      <xdr:colOff>114300</xdr:colOff>
      <xdr:row>74</xdr:row>
      <xdr:rowOff>103289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151566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29407</xdr:rowOff>
    </xdr:from>
    <xdr:to>
      <xdr:col>112</xdr:col>
      <xdr:colOff>38100</xdr:colOff>
      <xdr:row>74</xdr:row>
      <xdr:rowOff>131007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122134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22225</xdr:rowOff>
    </xdr:from>
    <xdr:to>
      <xdr:col>107</xdr:col>
      <xdr:colOff>101600</xdr:colOff>
      <xdr:row>74</xdr:row>
      <xdr:rowOff>123825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114952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146297</xdr:rowOff>
    </xdr:from>
    <xdr:to>
      <xdr:col>102</xdr:col>
      <xdr:colOff>165100</xdr:colOff>
      <xdr:row>74</xdr:row>
      <xdr:rowOff>76447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92974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4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51409</xdr:rowOff>
    </xdr:from>
    <xdr:to>
      <xdr:col>98</xdr:col>
      <xdr:colOff>38100</xdr:colOff>
      <xdr:row>74</xdr:row>
      <xdr:rowOff>153009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144136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人　件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人事院勧告の反映に伴い</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の人件費は増加したが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定年延長に伴う退職手当負担金の負担率の引き下げに伴い</a:t>
          </a:r>
          <a:r>
            <a:rPr kumimoji="1" lang="ja-JP" altLang="ja-JP" sz="1100">
              <a:solidFill>
                <a:schemeClr val="dk1"/>
              </a:solidFill>
              <a:effectLst/>
              <a:latin typeface="+mn-lt"/>
              <a:ea typeface="+mn-ea"/>
              <a:cs typeface="+mn-cs"/>
            </a:rPr>
            <a:t>全体として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繰　出　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後期高齢者医療事業、介護保険事業特別会計にかかる繰出金の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によって、全体として</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　　　　　　　　　　　　　　　　　　　　　　　　　　　　　　　　　　　　　　　　　　　　　　　　　　　　　　　　　　　　　　　　　　　　　　　　　　　　　　　　　　</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物　件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かつらぎ町応援クーポン券発行事業業務委託料や地籍調査事業委託料、ふるさとかつらぎ寄附金特産品送付業務委託料が減少したため、</a:t>
          </a:r>
          <a:r>
            <a:rPr lang="ja-JP" altLang="ja-JP" sz="1100">
              <a:solidFill>
                <a:schemeClr val="dk1"/>
              </a:solidFill>
              <a:effectLst/>
              <a:latin typeface="+mn-lt"/>
              <a:ea typeface="+mn-ea"/>
              <a:cs typeface="+mn-cs"/>
            </a:rPr>
            <a:t>全体として</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災害復旧費</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月に豪雨災害が発生したことで、土木・農林業施設等の災害復旧事業費が増加して</a:t>
          </a:r>
          <a:r>
            <a:rPr lang="ja-JP" altLang="ja-JP" sz="1100">
              <a:solidFill>
                <a:schemeClr val="dk1"/>
              </a:solidFill>
              <a:effectLst/>
              <a:latin typeface="+mn-lt"/>
              <a:ea typeface="+mn-ea"/>
              <a:cs typeface="+mn-cs"/>
            </a:rPr>
            <a:t>いる。</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維持補修費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町道維持修繕工事や</a:t>
          </a:r>
          <a:r>
            <a:rPr lang="ja-JP" altLang="en-US" sz="1100">
              <a:solidFill>
                <a:schemeClr val="dk1"/>
              </a:solidFill>
              <a:effectLst/>
              <a:latin typeface="+mn-lt"/>
              <a:ea typeface="+mn-ea"/>
              <a:cs typeface="+mn-cs"/>
            </a:rPr>
            <a:t>笠田中圃場調整池浚渫工事</a:t>
          </a:r>
          <a:r>
            <a:rPr lang="ja-JP" altLang="ja-JP" sz="1100">
              <a:solidFill>
                <a:schemeClr val="dk1"/>
              </a:solidFill>
              <a:effectLst/>
              <a:latin typeface="+mn-lt"/>
              <a:ea typeface="+mn-ea"/>
              <a:cs typeface="+mn-cs"/>
            </a:rPr>
            <a:t>の増加により全体として増加している。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　債　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過疎対策事業債に係る元金償還金が増加したことにより全体として増加している。</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扶　助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電力・ガス・食料品等価格高騰緊急支援給付金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非課税世帯分</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は減少したが、物価高騰対応重点支援給付金等の給付金が増加したため全体として増加している</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積　立　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政調整基金積立金は増加しましたが、庁舎建設基金積立金やふるさとかつらぎ基金積立金が減少したことで、積立金全体として減少して</a:t>
          </a:r>
          <a:r>
            <a:rPr lang="ja-JP" altLang="ja-JP" sz="1100">
              <a:solidFill>
                <a:schemeClr val="dk1"/>
              </a:solidFill>
              <a:effectLst/>
              <a:latin typeface="+mn-lt"/>
              <a:ea typeface="+mn-ea"/>
              <a:cs typeface="+mn-cs"/>
            </a:rPr>
            <a:t>いる。</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　助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水道事業会計繰出金は減少したが、国城寮建替事業に係る負担金や過疎地域等集落ネットワーク圏形成支援事業補助金が増加したことで、全体として増加して</a:t>
          </a:r>
          <a:r>
            <a:rPr lang="ja-JP" altLang="ja-JP" sz="1100">
              <a:solidFill>
                <a:schemeClr val="dk1"/>
              </a:solidFill>
              <a:effectLst/>
              <a:latin typeface="+mn-lt"/>
              <a:ea typeface="+mn-ea"/>
              <a:cs typeface="+mn-cs"/>
            </a:rPr>
            <a:t>いる。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貸　付　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６月、９月の豪雨災害による被災者への災害援護資金貸付を実施したことにより増加している</a:t>
          </a:r>
          <a:r>
            <a:rPr lang="ja-JP" altLang="ja-JP" sz="1100">
              <a:solidFill>
                <a:schemeClr val="dk1"/>
              </a:solidFill>
              <a:effectLst/>
              <a:latin typeface="+mn-lt"/>
              <a:ea typeface="+mn-ea"/>
              <a:cs typeface="+mn-cs"/>
            </a:rPr>
            <a:t>。　　　　　　　　　　　　　　　　　　　　　　　　　</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普　建　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補助事業については、妙寺団地建替事業費</a:t>
          </a:r>
          <a:r>
            <a:rPr lang="ja-JP" altLang="en-US" sz="1100">
              <a:solidFill>
                <a:schemeClr val="dk1"/>
              </a:solidFill>
              <a:effectLst/>
              <a:latin typeface="+mn-lt"/>
              <a:ea typeface="+mn-ea"/>
              <a:cs typeface="+mn-cs"/>
            </a:rPr>
            <a:t>は減少したが、</a:t>
          </a:r>
          <a:r>
            <a:rPr lang="ja-JP" altLang="ja-JP" sz="1100">
              <a:solidFill>
                <a:schemeClr val="dk1"/>
              </a:solidFill>
              <a:effectLst/>
              <a:latin typeface="+mn-lt"/>
              <a:ea typeface="+mn-ea"/>
              <a:cs typeface="+mn-cs"/>
            </a:rPr>
            <a:t>かつらぎ西部公園整備事業費</a:t>
          </a:r>
          <a:r>
            <a:rPr lang="ja-JP" altLang="en-US" sz="1100">
              <a:solidFill>
                <a:schemeClr val="dk1"/>
              </a:solidFill>
              <a:effectLst/>
              <a:latin typeface="+mn-lt"/>
              <a:ea typeface="+mn-ea"/>
              <a:cs typeface="+mn-cs"/>
            </a:rPr>
            <a:t>や飲料水供給施設整備事業費</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によって全体として</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している。単独事業については、</a:t>
          </a:r>
          <a:r>
            <a:rPr lang="ja-JP" altLang="en-US" sz="1100">
              <a:solidFill>
                <a:schemeClr val="dk1"/>
              </a:solidFill>
              <a:effectLst/>
              <a:latin typeface="+mn-lt"/>
              <a:ea typeface="+mn-ea"/>
              <a:cs typeface="+mn-cs"/>
            </a:rPr>
            <a:t>企業誘致事業や総合文化会館改修事業の実施に伴い増加している</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170942</xdr:rowOff>
    </xdr:from>
    <xdr:to>
      <xdr:col>24</xdr:col>
      <xdr:colOff>63500</xdr:colOff>
      <xdr:row>34</xdr:row>
      <xdr:rowOff>159131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8792"/>
          <a:ext cx="8382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159131</xdr:rowOff>
    </xdr:from>
    <xdr:to>
      <xdr:col>19</xdr:col>
      <xdr:colOff>177800</xdr:colOff>
      <xdr:row>35</xdr:row>
      <xdr:rowOff>58547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8431"/>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58547</xdr:rowOff>
    </xdr:from>
    <xdr:to>
      <xdr:col>15</xdr:col>
      <xdr:colOff>50800</xdr:colOff>
      <xdr:row>35</xdr:row>
      <xdr:rowOff>153416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9297"/>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23114</xdr:rowOff>
    </xdr:from>
    <xdr:to>
      <xdr:col>10</xdr:col>
      <xdr:colOff>114300</xdr:colOff>
      <xdr:row>35</xdr:row>
      <xdr:rowOff>153416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38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120142</xdr:rowOff>
    </xdr:from>
    <xdr:to>
      <xdr:col>24</xdr:col>
      <xdr:colOff>114300</xdr:colOff>
      <xdr:row>34</xdr:row>
      <xdr:rowOff>50292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143019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108331</xdr:rowOff>
    </xdr:from>
    <xdr:to>
      <xdr:col>20</xdr:col>
      <xdr:colOff>38100</xdr:colOff>
      <xdr:row>35</xdr:row>
      <xdr:rowOff>38481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xdr:rowOff>
    </xdr:from>
    <xdr:to>
      <xdr:col>15</xdr:col>
      <xdr:colOff>101600</xdr:colOff>
      <xdr:row>35</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125874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102616</xdr:rowOff>
    </xdr:from>
    <xdr:to>
      <xdr:col>10</xdr:col>
      <xdr:colOff>165100</xdr:colOff>
      <xdr:row>36</xdr:row>
      <xdr:rowOff>32766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23893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149184</xdr:rowOff>
    </xdr:from>
    <xdr:to>
      <xdr:col>24</xdr:col>
      <xdr:colOff>63500</xdr:colOff>
      <xdr:row>59</xdr:row>
      <xdr:rowOff>25949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93284"/>
          <a:ext cx="838200" cy="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121530</xdr:rowOff>
    </xdr:from>
    <xdr:to>
      <xdr:col>19</xdr:col>
      <xdr:colOff>177800</xdr:colOff>
      <xdr:row>58</xdr:row>
      <xdr:rowOff>149184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65630"/>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105674</xdr:rowOff>
    </xdr:from>
    <xdr:to>
      <xdr:col>15</xdr:col>
      <xdr:colOff>50800</xdr:colOff>
      <xdr:row>58</xdr:row>
      <xdr:rowOff>121530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78324"/>
          <a:ext cx="889000" cy="1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105674</xdr:rowOff>
    </xdr:from>
    <xdr:to>
      <xdr:col>10</xdr:col>
      <xdr:colOff>114300</xdr:colOff>
      <xdr:row>59</xdr:row>
      <xdr:rowOff>141695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78324"/>
          <a:ext cx="889000" cy="3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4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131608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146599</xdr:rowOff>
    </xdr:from>
    <xdr:to>
      <xdr:col>24</xdr:col>
      <xdr:colOff>114300</xdr:colOff>
      <xdr:row>59</xdr:row>
      <xdr:rowOff>76749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61526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98384</xdr:rowOff>
    </xdr:from>
    <xdr:to>
      <xdr:col>20</xdr:col>
      <xdr:colOff>38100</xdr:colOff>
      <xdr:row>59</xdr:row>
      <xdr:rowOff>28534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19661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3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70730</xdr:rowOff>
    </xdr:from>
    <xdr:to>
      <xdr:col>15</xdr:col>
      <xdr:colOff>101600</xdr:colOff>
      <xdr:row>59</xdr:row>
      <xdr:rowOff>880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163457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0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54874</xdr:rowOff>
    </xdr:from>
    <xdr:to>
      <xdr:col>10</xdr:col>
      <xdr:colOff>165100</xdr:colOff>
      <xdr:row>57</xdr:row>
      <xdr:rowOff>156474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147601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92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90895</xdr:rowOff>
    </xdr:from>
    <xdr:to>
      <xdr:col>6</xdr:col>
      <xdr:colOff>38100</xdr:colOff>
      <xdr:row>60</xdr:row>
      <xdr:rowOff>21045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2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12172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76550</xdr:rowOff>
    </xdr:from>
    <xdr:to>
      <xdr:col>24</xdr:col>
      <xdr:colOff>63500</xdr:colOff>
      <xdr:row>75</xdr:row>
      <xdr:rowOff>106038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592400"/>
          <a:ext cx="838200" cy="3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79721</xdr:rowOff>
    </xdr:from>
    <xdr:to>
      <xdr:col>19</xdr:col>
      <xdr:colOff>177800</xdr:colOff>
      <xdr:row>75</xdr:row>
      <xdr:rowOff>106038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767021"/>
          <a:ext cx="889000" cy="19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67424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58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79721</xdr:rowOff>
    </xdr:from>
    <xdr:to>
      <xdr:col>15</xdr:col>
      <xdr:colOff>50800</xdr:colOff>
      <xdr:row>76</xdr:row>
      <xdr:rowOff>156745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67021"/>
          <a:ext cx="889000" cy="4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129292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156745</xdr:rowOff>
    </xdr:from>
    <xdr:to>
      <xdr:col>10</xdr:col>
      <xdr:colOff>114300</xdr:colOff>
      <xdr:row>77</xdr:row>
      <xdr:rowOff>137714</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186945"/>
          <a:ext cx="889000" cy="1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8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25750</xdr:rowOff>
    </xdr:from>
    <xdr:to>
      <xdr:col>24</xdr:col>
      <xdr:colOff>114300</xdr:colOff>
      <xdr:row>73</xdr:row>
      <xdr:rowOff>127350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5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48627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55238</xdr:rowOff>
    </xdr:from>
    <xdr:to>
      <xdr:col>20</xdr:col>
      <xdr:colOff>38100</xdr:colOff>
      <xdr:row>75</xdr:row>
      <xdr:rowOff>156838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147965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00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28921</xdr:rowOff>
    </xdr:from>
    <xdr:to>
      <xdr:col>15</xdr:col>
      <xdr:colOff>101600</xdr:colOff>
      <xdr:row>74</xdr:row>
      <xdr:rowOff>130521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147048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49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105945</xdr:rowOff>
    </xdr:from>
    <xdr:to>
      <xdr:col>10</xdr:col>
      <xdr:colOff>165100</xdr:colOff>
      <xdr:row>77</xdr:row>
      <xdr:rowOff>36095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1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27222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22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86914</xdr:rowOff>
    </xdr:from>
    <xdr:to>
      <xdr:col>6</xdr:col>
      <xdr:colOff>38100</xdr:colOff>
      <xdr:row>78</xdr:row>
      <xdr:rowOff>17064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8191</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142532</xdr:rowOff>
    </xdr:from>
    <xdr:to>
      <xdr:col>24</xdr:col>
      <xdr:colOff>63500</xdr:colOff>
      <xdr:row>97</xdr:row>
      <xdr:rowOff>93041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01732"/>
          <a:ext cx="838200" cy="1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93041</xdr:rowOff>
    </xdr:from>
    <xdr:to>
      <xdr:col>19</xdr:col>
      <xdr:colOff>177800</xdr:colOff>
      <xdr:row>97</xdr:row>
      <xdr:rowOff>96926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23691"/>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96926</xdr:rowOff>
    </xdr:from>
    <xdr:to>
      <xdr:col>15</xdr:col>
      <xdr:colOff>50800</xdr:colOff>
      <xdr:row>98</xdr:row>
      <xdr:rowOff>126594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27576"/>
          <a:ext cx="889000" cy="20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87007</xdr:rowOff>
    </xdr:from>
    <xdr:to>
      <xdr:col>10</xdr:col>
      <xdr:colOff>114300</xdr:colOff>
      <xdr:row>98</xdr:row>
      <xdr:rowOff>126594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89107"/>
          <a:ext cx="8890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91732</xdr:rowOff>
    </xdr:from>
    <xdr:to>
      <xdr:col>24</xdr:col>
      <xdr:colOff>114300</xdr:colOff>
      <xdr:row>97</xdr:row>
      <xdr:rowOff>21882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70159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42241</xdr:rowOff>
    </xdr:from>
    <xdr:to>
      <xdr:col>20</xdr:col>
      <xdr:colOff>38100</xdr:colOff>
      <xdr:row>97</xdr:row>
      <xdr:rowOff>143841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134968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46126</xdr:rowOff>
    </xdr:from>
    <xdr:to>
      <xdr:col>15</xdr:col>
      <xdr:colOff>101600</xdr:colOff>
      <xdr:row>97</xdr:row>
      <xdr:rowOff>147726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138853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75794</xdr:rowOff>
    </xdr:from>
    <xdr:to>
      <xdr:col>10</xdr:col>
      <xdr:colOff>165100</xdr:colOff>
      <xdr:row>99</xdr:row>
      <xdr:rowOff>5944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168521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36207</xdr:rowOff>
    </xdr:from>
    <xdr:to>
      <xdr:col>6</xdr:col>
      <xdr:colOff>38100</xdr:colOff>
      <xdr:row>98</xdr:row>
      <xdr:rowOff>137807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128934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44234</xdr:rowOff>
    </xdr:from>
    <xdr:to>
      <xdr:col>55</xdr:col>
      <xdr:colOff>0</xdr:colOff>
      <xdr:row>59</xdr:row>
      <xdr:rowOff>123978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10159784"/>
          <a:ext cx="8382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135928</xdr:rowOff>
    </xdr:from>
    <xdr:to>
      <xdr:col>50</xdr:col>
      <xdr:colOff>114300</xdr:colOff>
      <xdr:row>59</xdr:row>
      <xdr:rowOff>44234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8750300" y="10080028"/>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123330</xdr:rowOff>
    </xdr:from>
    <xdr:to>
      <xdr:col>45</xdr:col>
      <xdr:colOff>177800</xdr:colOff>
      <xdr:row>58</xdr:row>
      <xdr:rowOff>135928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7861300" y="10067430"/>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82956</xdr:rowOff>
    </xdr:from>
    <xdr:to>
      <xdr:col>41</xdr:col>
      <xdr:colOff>50800</xdr:colOff>
      <xdr:row>58</xdr:row>
      <xdr:rowOff>123330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10027056"/>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73178</xdr:rowOff>
    </xdr:from>
    <xdr:to>
      <xdr:col>55</xdr:col>
      <xdr:colOff>50800</xdr:colOff>
      <xdr:row>60</xdr:row>
      <xdr:rowOff>3328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101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159555</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101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164884</xdr:rowOff>
    </xdr:from>
    <xdr:to>
      <xdr:col>50</xdr:col>
      <xdr:colOff>165100</xdr:colOff>
      <xdr:row>59</xdr:row>
      <xdr:rowOff>95034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101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86161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102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85128</xdr:rowOff>
    </xdr:from>
    <xdr:to>
      <xdr:col>46</xdr:col>
      <xdr:colOff>38100</xdr:colOff>
      <xdr:row>59</xdr:row>
      <xdr:rowOff>15278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10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6405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101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72530</xdr:rowOff>
    </xdr:from>
    <xdr:to>
      <xdr:col>41</xdr:col>
      <xdr:colOff>101600</xdr:colOff>
      <xdr:row>59</xdr:row>
      <xdr:rowOff>2680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165257</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10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32156</xdr:rowOff>
    </xdr:from>
    <xdr:to>
      <xdr:col>36</xdr:col>
      <xdr:colOff>165100</xdr:colOff>
      <xdr:row>58</xdr:row>
      <xdr:rowOff>133756</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9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124883</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10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42965</xdr:rowOff>
    </xdr:from>
    <xdr:to>
      <xdr:col>55</xdr:col>
      <xdr:colOff>0</xdr:colOff>
      <xdr:row>77</xdr:row>
      <xdr:rowOff>43687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3073165"/>
          <a:ext cx="838200" cy="1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43687</xdr:rowOff>
    </xdr:from>
    <xdr:to>
      <xdr:col>50</xdr:col>
      <xdr:colOff>114300</xdr:colOff>
      <xdr:row>78</xdr:row>
      <xdr:rowOff>93904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3245337"/>
          <a:ext cx="889000" cy="2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23918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110744</xdr:rowOff>
    </xdr:from>
    <xdr:to>
      <xdr:col>45</xdr:col>
      <xdr:colOff>177800</xdr:colOff>
      <xdr:row>78</xdr:row>
      <xdr:rowOff>93904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861300" y="12798044"/>
          <a:ext cx="889000" cy="6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110744</xdr:rowOff>
    </xdr:from>
    <xdr:to>
      <xdr:col>41</xdr:col>
      <xdr:colOff>50800</xdr:colOff>
      <xdr:row>79</xdr:row>
      <xdr:rowOff>129146</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2798044"/>
          <a:ext cx="889000" cy="87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53344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163615</xdr:rowOff>
    </xdr:from>
    <xdr:to>
      <xdr:col>55</xdr:col>
      <xdr:colOff>50800</xdr:colOff>
      <xdr:row>76</xdr:row>
      <xdr:rowOff>93765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3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142042</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30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164337</xdr:rowOff>
    </xdr:from>
    <xdr:to>
      <xdr:col>50</xdr:col>
      <xdr:colOff>165100</xdr:colOff>
      <xdr:row>77</xdr:row>
      <xdr:rowOff>94487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85614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2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43104</xdr:rowOff>
    </xdr:from>
    <xdr:to>
      <xdr:col>46</xdr:col>
      <xdr:colOff>38100</xdr:colOff>
      <xdr:row>78</xdr:row>
      <xdr:rowOff>144704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4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135831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5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59944</xdr:rowOff>
    </xdr:from>
    <xdr:to>
      <xdr:col>41</xdr:col>
      <xdr:colOff>101600</xdr:colOff>
      <xdr:row>74</xdr:row>
      <xdr:rowOff>161544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7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6621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5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78346</xdr:rowOff>
    </xdr:from>
    <xdr:to>
      <xdr:col>36</xdr:col>
      <xdr:colOff>165100</xdr:colOff>
      <xdr:row>80</xdr:row>
      <xdr:rowOff>8496</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6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171073</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37428" y="1371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93904</xdr:rowOff>
    </xdr:from>
    <xdr:to>
      <xdr:col>55</xdr:col>
      <xdr:colOff>0</xdr:colOff>
      <xdr:row>94</xdr:row>
      <xdr:rowOff>168833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210204"/>
          <a:ext cx="838200" cy="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12319</xdr:rowOff>
    </xdr:from>
    <xdr:to>
      <xdr:col>50</xdr:col>
      <xdr:colOff>114300</xdr:colOff>
      <xdr:row>94</xdr:row>
      <xdr:rowOff>168833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5957169"/>
          <a:ext cx="889000" cy="3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12319</xdr:rowOff>
    </xdr:from>
    <xdr:to>
      <xdr:col>45</xdr:col>
      <xdr:colOff>177800</xdr:colOff>
      <xdr:row>94</xdr:row>
      <xdr:rowOff>113818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5957169"/>
          <a:ext cx="889000" cy="2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35052</xdr:rowOff>
    </xdr:from>
    <xdr:to>
      <xdr:col>41</xdr:col>
      <xdr:colOff>50800</xdr:colOff>
      <xdr:row>94</xdr:row>
      <xdr:rowOff>113818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151352"/>
          <a:ext cx="889000" cy="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43104</xdr:rowOff>
    </xdr:from>
    <xdr:to>
      <xdr:col>55</xdr:col>
      <xdr:colOff>50800</xdr:colOff>
      <xdr:row>94</xdr:row>
      <xdr:rowOff>144704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1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21531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1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118033</xdr:rowOff>
    </xdr:from>
    <xdr:to>
      <xdr:col>50</xdr:col>
      <xdr:colOff>165100</xdr:colOff>
      <xdr:row>95</xdr:row>
      <xdr:rowOff>48183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2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39310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132969</xdr:rowOff>
    </xdr:from>
    <xdr:to>
      <xdr:col>46</xdr:col>
      <xdr:colOff>38100</xdr:colOff>
      <xdr:row>93</xdr:row>
      <xdr:rowOff>63119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59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79646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56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63018</xdr:rowOff>
    </xdr:from>
    <xdr:to>
      <xdr:col>41</xdr:col>
      <xdr:colOff>101600</xdr:colOff>
      <xdr:row>94</xdr:row>
      <xdr:rowOff>164618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1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9695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59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155702</xdr:rowOff>
    </xdr:from>
    <xdr:to>
      <xdr:col>36</xdr:col>
      <xdr:colOff>165100</xdr:colOff>
      <xdr:row>94</xdr:row>
      <xdr:rowOff>85852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1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102379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5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139105</xdr:rowOff>
    </xdr:from>
    <xdr:to>
      <xdr:col>85</xdr:col>
      <xdr:colOff>127000</xdr:colOff>
      <xdr:row>37</xdr:row>
      <xdr:rowOff>23708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311305"/>
          <a:ext cx="8382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77246</xdr:rowOff>
    </xdr:from>
    <xdr:to>
      <xdr:col>81</xdr:col>
      <xdr:colOff>50800</xdr:colOff>
      <xdr:row>37</xdr:row>
      <xdr:rowOff>23708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5392196"/>
          <a:ext cx="889000" cy="9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77246</xdr:rowOff>
    </xdr:from>
    <xdr:to>
      <xdr:col>76</xdr:col>
      <xdr:colOff>114300</xdr:colOff>
      <xdr:row>34</xdr:row>
      <xdr:rowOff>94026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5392196"/>
          <a:ext cx="889000" cy="53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83238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94026</xdr:rowOff>
    </xdr:from>
    <xdr:to>
      <xdr:col>71</xdr:col>
      <xdr:colOff>177800</xdr:colOff>
      <xdr:row>36</xdr:row>
      <xdr:rowOff>120406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923326"/>
          <a:ext cx="889000" cy="36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88305</xdr:rowOff>
    </xdr:from>
    <xdr:to>
      <xdr:col>85</xdr:col>
      <xdr:colOff>177800</xdr:colOff>
      <xdr:row>37</xdr:row>
      <xdr:rowOff>18455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2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66732</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2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144358</xdr:rowOff>
    </xdr:from>
    <xdr:to>
      <xdr:col>81</xdr:col>
      <xdr:colOff>101600</xdr:colOff>
      <xdr:row>37</xdr:row>
      <xdr:rowOff>74508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3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65635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4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26446</xdr:rowOff>
    </xdr:from>
    <xdr:to>
      <xdr:col>76</xdr:col>
      <xdr:colOff>165100</xdr:colOff>
      <xdr:row>31</xdr:row>
      <xdr:rowOff>128046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3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144573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1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43226</xdr:rowOff>
    </xdr:from>
    <xdr:to>
      <xdr:col>72</xdr:col>
      <xdr:colOff>38100</xdr:colOff>
      <xdr:row>34</xdr:row>
      <xdr:rowOff>144826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8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161353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6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69606</xdr:rowOff>
    </xdr:from>
    <xdr:to>
      <xdr:col>67</xdr:col>
      <xdr:colOff>101600</xdr:colOff>
      <xdr:row>36</xdr:row>
      <xdr:rowOff>171206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2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162333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3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84684</xdr:rowOff>
    </xdr:from>
    <xdr:to>
      <xdr:col>85</xdr:col>
      <xdr:colOff>127000</xdr:colOff>
      <xdr:row>58</xdr:row>
      <xdr:rowOff>119964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28784"/>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119964</xdr:rowOff>
    </xdr:from>
    <xdr:to>
      <xdr:col>81</xdr:col>
      <xdr:colOff>50800</xdr:colOff>
      <xdr:row>58</xdr:row>
      <xdr:rowOff>141291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64064"/>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33996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138938</xdr:rowOff>
    </xdr:from>
    <xdr:to>
      <xdr:col>76</xdr:col>
      <xdr:colOff>114300</xdr:colOff>
      <xdr:row>58</xdr:row>
      <xdr:rowOff>141291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911588"/>
          <a:ext cx="889000" cy="17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138938</xdr:rowOff>
    </xdr:from>
    <xdr:to>
      <xdr:col>71</xdr:col>
      <xdr:colOff>177800</xdr:colOff>
      <xdr:row>58</xdr:row>
      <xdr:rowOff>115850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911588"/>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140809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33884</xdr:rowOff>
    </xdr:from>
    <xdr:to>
      <xdr:col>85</xdr:col>
      <xdr:colOff>177800</xdr:colOff>
      <xdr:row>58</xdr:row>
      <xdr:rowOff>135484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120261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8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69164</xdr:rowOff>
    </xdr:from>
    <xdr:to>
      <xdr:col>81</xdr:col>
      <xdr:colOff>101600</xdr:colOff>
      <xdr:row>58</xdr:row>
      <xdr:rowOff>170764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161891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90491</xdr:rowOff>
    </xdr:from>
    <xdr:to>
      <xdr:col>76</xdr:col>
      <xdr:colOff>165100</xdr:colOff>
      <xdr:row>59</xdr:row>
      <xdr:rowOff>20641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3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11768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2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88138</xdr:rowOff>
    </xdr:from>
    <xdr:to>
      <xdr:col>72</xdr:col>
      <xdr:colOff>38100</xdr:colOff>
      <xdr:row>58</xdr:row>
      <xdr:rowOff>18288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9415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9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65050</xdr:rowOff>
    </xdr:from>
    <xdr:to>
      <xdr:col>67</xdr:col>
      <xdr:colOff>101600</xdr:colOff>
      <xdr:row>58</xdr:row>
      <xdr:rowOff>166650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157777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77338</xdr:rowOff>
    </xdr:from>
    <xdr:to>
      <xdr:col>85</xdr:col>
      <xdr:colOff>127000</xdr:colOff>
      <xdr:row>78</xdr:row>
      <xdr:rowOff>129001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2250288"/>
          <a:ext cx="838200" cy="12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76243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10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66548</xdr:rowOff>
    </xdr:from>
    <xdr:to>
      <xdr:col>81</xdr:col>
      <xdr:colOff>50800</xdr:colOff>
      <xdr:row>78</xdr:row>
      <xdr:rowOff>129001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43964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17171</xdr:rowOff>
    </xdr:from>
    <xdr:to>
      <xdr:col>76</xdr:col>
      <xdr:colOff>114300</xdr:colOff>
      <xdr:row>78</xdr:row>
      <xdr:rowOff>66548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218821"/>
          <a:ext cx="8890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98461</xdr:rowOff>
    </xdr:from>
    <xdr:to>
      <xdr:col>71</xdr:col>
      <xdr:colOff>177800</xdr:colOff>
      <xdr:row>77</xdr:row>
      <xdr:rowOff>17171</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2957211"/>
          <a:ext cx="889000" cy="26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26538</xdr:rowOff>
    </xdr:from>
    <xdr:to>
      <xdr:col>85</xdr:col>
      <xdr:colOff>177800</xdr:colOff>
      <xdr:row>71</xdr:row>
      <xdr:rowOff>128138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21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151015</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21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78201</xdr:rowOff>
    </xdr:from>
    <xdr:to>
      <xdr:col>81</xdr:col>
      <xdr:colOff>101600</xdr:colOff>
      <xdr:row>79</xdr:row>
      <xdr:rowOff>8351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170928</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54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15748</xdr:rowOff>
    </xdr:from>
    <xdr:to>
      <xdr:col>76</xdr:col>
      <xdr:colOff>165100</xdr:colOff>
      <xdr:row>78</xdr:row>
      <xdr:rowOff>117348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108475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4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137821</xdr:rowOff>
    </xdr:from>
    <xdr:to>
      <xdr:col>72</xdr:col>
      <xdr:colOff>38100</xdr:colOff>
      <xdr:row>77</xdr:row>
      <xdr:rowOff>67971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59098</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2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47661</xdr:rowOff>
    </xdr:from>
    <xdr:to>
      <xdr:col>67</xdr:col>
      <xdr:colOff>101600</xdr:colOff>
      <xdr:row>75</xdr:row>
      <xdr:rowOff>149261</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140388</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150310</xdr:rowOff>
    </xdr:from>
    <xdr:to>
      <xdr:col>85</xdr:col>
      <xdr:colOff>127000</xdr:colOff>
      <xdr:row>93</xdr:row>
      <xdr:rowOff>16275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5923710"/>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27303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1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16275</xdr:rowOff>
    </xdr:from>
    <xdr:to>
      <xdr:col>81</xdr:col>
      <xdr:colOff>50800</xdr:colOff>
      <xdr:row>93</xdr:row>
      <xdr:rowOff>54223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5961125"/>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54223</xdr:rowOff>
    </xdr:from>
    <xdr:to>
      <xdr:col>76</xdr:col>
      <xdr:colOff>114300</xdr:colOff>
      <xdr:row>93</xdr:row>
      <xdr:rowOff>140691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5999073"/>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47383</xdr:rowOff>
    </xdr:from>
    <xdr:to>
      <xdr:col>71</xdr:col>
      <xdr:colOff>177800</xdr:colOff>
      <xdr:row>93</xdr:row>
      <xdr:rowOff>140691</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5477883"/>
          <a:ext cx="889000" cy="6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99510</xdr:rowOff>
    </xdr:from>
    <xdr:to>
      <xdr:col>85</xdr:col>
      <xdr:colOff>177800</xdr:colOff>
      <xdr:row>93</xdr:row>
      <xdr:rowOff>29660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58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122387</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7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136925</xdr:rowOff>
    </xdr:from>
    <xdr:to>
      <xdr:col>81</xdr:col>
      <xdr:colOff>101600</xdr:colOff>
      <xdr:row>93</xdr:row>
      <xdr:rowOff>67075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5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83602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6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3423</xdr:rowOff>
    </xdr:from>
    <xdr:to>
      <xdr:col>76</xdr:col>
      <xdr:colOff>165100</xdr:colOff>
      <xdr:row>93</xdr:row>
      <xdr:rowOff>105023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59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121550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57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89891</xdr:rowOff>
    </xdr:from>
    <xdr:to>
      <xdr:col>72</xdr:col>
      <xdr:colOff>38100</xdr:colOff>
      <xdr:row>94</xdr:row>
      <xdr:rowOff>20041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0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36568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8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168033</xdr:rowOff>
    </xdr:from>
    <xdr:to>
      <xdr:col>67</xdr:col>
      <xdr:colOff>101600</xdr:colOff>
      <xdr:row>90</xdr:row>
      <xdr:rowOff>98183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5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114710</xdr:rowOff>
    </xdr:from>
    <xdr:ext cx="59901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14795" y="152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議会費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議員期末手当や議員旅費が増加した</a:t>
          </a:r>
          <a:r>
            <a:rPr kumimoji="1" lang="ja-JP" altLang="ja-JP" sz="1100">
              <a:solidFill>
                <a:sysClr val="windowText" lastClr="000000"/>
              </a:solidFill>
              <a:effectLst/>
              <a:latin typeface="+mn-lt"/>
              <a:ea typeface="+mn-ea"/>
              <a:cs typeface="+mn-cs"/>
            </a:rPr>
            <a:t>ことにより全体として増加している。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妙寺団地建替工事費や渋田第２団地屋根外壁改修工事費は減少したが、かつらぎ西部公園北側多目的広場整備工事費が大きく増加したため、全体として増加している。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総務費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総合文化会館舞台吊物機構改修工事費が増加したが、庁舎建設基金積立金や志賀地域交流センター整備工事費の減少が大きく、全体として減少して</a:t>
          </a:r>
          <a:r>
            <a:rPr kumimoji="1" lang="ja-JP" altLang="ja-JP" sz="1100">
              <a:solidFill>
                <a:sysClr val="windowText" lastClr="000000"/>
              </a:solidFill>
              <a:effectLst/>
              <a:latin typeface="+mn-lt"/>
              <a:ea typeface="+mn-ea"/>
              <a:cs typeface="+mn-cs"/>
            </a:rPr>
            <a:t>いる</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消防費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消防ポンプ自動車購入費は減少したが、</a:t>
          </a:r>
          <a:r>
            <a:rPr kumimoji="1" lang="ja-JP" altLang="ja-JP" sz="1100">
              <a:solidFill>
                <a:sysClr val="windowText" lastClr="000000"/>
              </a:solidFill>
              <a:effectLst/>
              <a:latin typeface="+mn-lt"/>
              <a:ea typeface="+mn-ea"/>
              <a:cs typeface="+mn-cs"/>
            </a:rPr>
            <a:t>伊都消防組合への負担金の</a:t>
          </a:r>
          <a:r>
            <a:rPr kumimoji="1" lang="ja-JP" altLang="en-US" sz="1100">
              <a:solidFill>
                <a:sysClr val="windowText" lastClr="000000"/>
              </a:solidFill>
              <a:effectLst/>
              <a:latin typeface="+mn-lt"/>
              <a:ea typeface="+mn-ea"/>
              <a:cs typeface="+mn-cs"/>
            </a:rPr>
            <a:t>消防団員退職報償費の増加に伴い、全体として増加している。</a:t>
          </a:r>
          <a:r>
            <a:rPr kumimoji="1" lang="en-US"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電力・ガス・食料品等価格高騰緊急支援給付金が減少したが、国城寮建替に係る負担金や物価高騰対応重点支援給付金の増加により、全体として増加している。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教育費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校内通信ネットワーク整備事業</a:t>
          </a:r>
          <a:r>
            <a:rPr kumimoji="1" lang="ja-JP" altLang="en-US" sz="1100">
              <a:solidFill>
                <a:sysClr val="windowText" lastClr="000000"/>
              </a:solidFill>
              <a:effectLst/>
              <a:latin typeface="+mn-lt"/>
              <a:ea typeface="+mn-ea"/>
              <a:cs typeface="+mn-cs"/>
            </a:rPr>
            <a:t>費は減少したが、小学校トイレ改修工事や会計年度任用職員報酬の増加に伴い、全体として増加している。</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衛生費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新型コロナウイルスワクチン接種委託料は減少したが、下志賀地区飲料水供給施設整備工事費やかつらぎ斎場改修工事費が増加したことで、増加している。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月に豪雨災害が発生したことで、土木・農林業施設等の災害復旧事業費が増加している。</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農林費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過疎地域等集落ネットワーク圏形成支援事業費が増加したが、地籍調査事業費や地域振興施設改修事業費の減少により、全体として減少している。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合併特例債や辺地対策事業債、公営住宅建設事業債等の元金償還金は減少したが、過疎対策事業債に係る元金償還金が増加したことで、全体として増加している。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商工費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かつらぎ町応援クーポン券発行事業業務委託料は減少したが、企業誘致事業</a:t>
          </a:r>
          <a:r>
            <a:rPr kumimoji="1" lang="ja-JP" altLang="ja-JP" sz="1100">
              <a:solidFill>
                <a:sysClr val="windowText" lastClr="000000"/>
              </a:solidFill>
              <a:effectLst/>
              <a:latin typeface="+mn-lt"/>
              <a:ea typeface="+mn-ea"/>
              <a:cs typeface="+mn-cs"/>
            </a:rPr>
            <a:t>の実施に伴い</a:t>
          </a:r>
          <a:r>
            <a:rPr kumimoji="1" lang="ja-JP" altLang="en-US" sz="1100">
              <a:solidFill>
                <a:sysClr val="windowText" lastClr="000000"/>
              </a:solidFill>
              <a:effectLst/>
              <a:latin typeface="+mn-lt"/>
              <a:ea typeface="+mn-ea"/>
              <a:cs typeface="+mn-cs"/>
            </a:rPr>
            <a:t>全体として</a:t>
          </a:r>
          <a:r>
            <a:rPr kumimoji="1" lang="ja-JP" altLang="ja-JP" sz="1100">
              <a:solidFill>
                <a:sysClr val="windowText" lastClr="000000"/>
              </a:solidFill>
              <a:effectLst/>
              <a:latin typeface="+mn-lt"/>
              <a:ea typeface="+mn-ea"/>
              <a:cs typeface="+mn-cs"/>
            </a:rPr>
            <a:t>増加している。　　　　　　　　　　　　　　　</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財政調整基金について、現在高は</a:t>
          </a:r>
          <a:r>
            <a:rPr kumimoji="1" lang="en-US" altLang="ja-JP" sz="1100">
              <a:solidFill>
                <a:schemeClr val="dk1"/>
              </a:solidFill>
              <a:effectLst/>
              <a:latin typeface="+mn-lt"/>
              <a:ea typeface="+mn-ea"/>
              <a:cs typeface="+mn-cs"/>
            </a:rPr>
            <a:t>1,665,321</a:t>
          </a:r>
          <a:r>
            <a:rPr kumimoji="1" lang="ja-JP" altLang="ja-JP" sz="1100">
              <a:solidFill>
                <a:schemeClr val="dk1"/>
              </a:solidFill>
              <a:effectLst/>
              <a:latin typeface="+mn-lt"/>
              <a:ea typeface="+mn-ea"/>
              <a:cs typeface="+mn-cs"/>
            </a:rPr>
            <a:t>千円となっており、前年度末と比較し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205,938</a:t>
          </a:r>
          <a:r>
            <a:rPr kumimoji="1" lang="ja-JP" altLang="ja-JP" sz="1100">
              <a:solidFill>
                <a:schemeClr val="dk1"/>
              </a:solidFill>
              <a:effectLst/>
              <a:latin typeface="+mn-lt"/>
              <a:ea typeface="+mn-ea"/>
              <a:cs typeface="+mn-cs"/>
            </a:rPr>
            <a:t>千円増加した。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実質収支については、歳入歳出ともに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ている中で</a:t>
          </a:r>
          <a:r>
            <a:rPr kumimoji="1" lang="ja-JP" altLang="ja-JP" sz="1100">
              <a:solidFill>
                <a:schemeClr val="dk1"/>
              </a:solidFill>
              <a:effectLst/>
              <a:latin typeface="+mn-lt"/>
              <a:ea typeface="+mn-ea"/>
              <a:cs typeface="+mn-cs"/>
            </a:rPr>
            <a:t>、歳出の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が大き</a:t>
          </a:r>
          <a:r>
            <a:rPr kumimoji="1" lang="ja-JP" altLang="en-US" sz="1100">
              <a:solidFill>
                <a:schemeClr val="dk1"/>
              </a:solidFill>
              <a:effectLst/>
              <a:latin typeface="+mn-lt"/>
              <a:ea typeface="+mn-ea"/>
              <a:cs typeface="+mn-cs"/>
            </a:rPr>
            <a:t>かったものの</a:t>
          </a:r>
          <a:r>
            <a:rPr kumimoji="1" lang="en-US" altLang="ja-JP" sz="1100">
              <a:solidFill>
                <a:schemeClr val="dk1"/>
              </a:solidFill>
              <a:effectLst/>
              <a:latin typeface="+mn-lt"/>
              <a:ea typeface="+mn-ea"/>
              <a:cs typeface="+mn-cs"/>
            </a:rPr>
            <a:t>404,218</a:t>
          </a:r>
          <a:r>
            <a:rPr kumimoji="1" lang="ja-JP" altLang="ja-JP" sz="1100">
              <a:solidFill>
                <a:schemeClr val="dk1"/>
              </a:solidFill>
              <a:effectLst/>
              <a:latin typeface="+mn-lt"/>
              <a:ea typeface="+mn-ea"/>
              <a:cs typeface="+mn-cs"/>
            </a:rPr>
            <a:t>千円の黒字となった。</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実質単年度収支は、財政調整基金への積立が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また、取崩しを行わなかったため</a:t>
          </a:r>
          <a:r>
            <a:rPr kumimoji="1" lang="en-US" altLang="ja-JP" sz="1100">
              <a:solidFill>
                <a:schemeClr val="dk1"/>
              </a:solidFill>
              <a:effectLst/>
              <a:latin typeface="+mn-lt"/>
              <a:ea typeface="+mn-ea"/>
              <a:cs typeface="+mn-cs"/>
            </a:rPr>
            <a:t>278,607</a:t>
          </a:r>
          <a:r>
            <a:rPr kumimoji="1" lang="ja-JP" altLang="ja-JP" sz="1100">
              <a:solidFill>
                <a:schemeClr val="dk1"/>
              </a:solidFill>
              <a:effectLst/>
              <a:latin typeface="+mn-lt"/>
              <a:ea typeface="+mn-ea"/>
              <a:cs typeface="+mn-cs"/>
            </a:rPr>
            <a:t>千円の黒字決算となっている。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については、公債費の償還額が減少してきていることから黒字決算を維持している。施設等の更新や未給水地域解消などの事業を着手しており、今後黒字額が減少する可能性があるが、引き続き黒字で推移する見込みとなっている。</a:t>
          </a:r>
          <a:endParaRPr lang="ja-JP" altLang="ja-JP" sz="1400">
            <a:effectLst/>
          </a:endParaRPr>
        </a:p>
        <a:p>
          <a:r>
            <a:rPr kumimoji="1" lang="ja-JP" altLang="ja-JP" sz="1100">
              <a:solidFill>
                <a:schemeClr val="dk1"/>
              </a:solidFill>
              <a:effectLst/>
              <a:latin typeface="+mn-lt"/>
              <a:ea typeface="+mn-ea"/>
              <a:cs typeface="+mn-cs"/>
            </a:rPr>
            <a:t>　一般会計については、歳入歳出差引額</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したものの、翌年度に繰り越すべき財源が大きく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したことで実質収支が</a:t>
          </a:r>
          <a:r>
            <a:rPr kumimoji="1" lang="en-US" altLang="ja-JP" sz="1100">
              <a:solidFill>
                <a:schemeClr val="dk1"/>
              </a:solidFill>
              <a:effectLst/>
              <a:latin typeface="+mn-lt"/>
              <a:ea typeface="+mn-ea"/>
              <a:cs typeface="+mn-cs"/>
            </a:rPr>
            <a:t>72,669</a:t>
          </a:r>
          <a:r>
            <a:rPr kumimoji="1" lang="ja-JP" altLang="ja-JP"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国民健康保険事業や後期高齢者医療事業、介護保険事業において、一般会計の負担が増加しつつあることから、健康増進対策を推進し、医療費抑制に努める必要がある。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において繰上償還を行ったことで大きく減少している。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においては、過疎対策事業債や</a:t>
          </a:r>
          <a:r>
            <a:rPr kumimoji="1" lang="ja-JP" altLang="en-US" sz="1100">
              <a:solidFill>
                <a:schemeClr val="dk1"/>
              </a:solidFill>
              <a:effectLst/>
              <a:latin typeface="+mn-lt"/>
              <a:ea typeface="+mn-ea"/>
              <a:cs typeface="+mn-cs"/>
            </a:rPr>
            <a:t>防災・減災・国土強靭化債、公共施設等適正管理推進事業債</a:t>
          </a:r>
          <a:r>
            <a:rPr kumimoji="1" lang="ja-JP" altLang="ja-JP" sz="1100">
              <a:solidFill>
                <a:schemeClr val="dk1"/>
              </a:solidFill>
              <a:effectLst/>
              <a:latin typeface="+mn-lt"/>
              <a:ea typeface="+mn-ea"/>
              <a:cs typeface="+mn-cs"/>
            </a:rPr>
            <a:t>の通常償還額が増加したことで元利償還金が増加している。</a:t>
          </a:r>
          <a:endParaRPr lang="ja-JP" altLang="ja-JP" sz="1400">
            <a:effectLst/>
          </a:endParaRPr>
        </a:p>
        <a:p>
          <a:r>
            <a:rPr kumimoji="1" lang="ja-JP" altLang="ja-JP" sz="1100">
              <a:solidFill>
                <a:schemeClr val="dk1"/>
              </a:solidFill>
              <a:effectLst/>
              <a:latin typeface="+mn-lt"/>
              <a:ea typeface="+mn-ea"/>
              <a:cs typeface="+mn-cs"/>
            </a:rPr>
            <a:t>　今後、人口減少による普通交付税の減少などにより標準財政規模は縮小するものの、元利償還金額の実質負担額の減少により、実質公債費比率は減少する見込みとなっている。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満期一括償還地方債の利用をしていない。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将来負担比率の分子について、新規事業の抑制による地方債現在高の減少や下水道事業の法適用化による公営企業債等繰入見込額が減少したことで大きく減少している。</a:t>
          </a:r>
          <a:endParaRPr lang="ja-JP" altLang="ja-JP" sz="1400">
            <a:effectLst/>
          </a:endParaRPr>
        </a:p>
        <a:p>
          <a:r>
            <a:rPr kumimoji="1" lang="ja-JP" altLang="ja-JP" sz="1100">
              <a:solidFill>
                <a:schemeClr val="dk1"/>
              </a:solidFill>
              <a:effectLst/>
              <a:latin typeface="+mn-lt"/>
              <a:ea typeface="+mn-ea"/>
              <a:cs typeface="+mn-cs"/>
            </a:rPr>
            <a:t>　財政調整基金や庁舎建設基金が増加したことで、充当可能基金が増加している。</a:t>
          </a:r>
          <a:endParaRPr lang="ja-JP" altLang="ja-JP" sz="1400">
            <a:effectLst/>
          </a:endParaRPr>
        </a:p>
        <a:p>
          <a:r>
            <a:rPr kumimoji="1" lang="ja-JP" altLang="ja-JP" sz="1100">
              <a:solidFill>
                <a:schemeClr val="dk1"/>
              </a:solidFill>
              <a:effectLst/>
              <a:latin typeface="+mn-lt"/>
              <a:ea typeface="+mn-ea"/>
              <a:cs typeface="+mn-cs"/>
            </a:rPr>
            <a:t>　地方交付税や一般財源収入の減少に対応するため、引き続き財政の健全化を推進する必要がある。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財政調整基金の増加により、基金全体で</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普通交付税の増加に伴い、</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以降減少傾向にあった財政調整基金現在高が増加に転じた。</a:t>
          </a:r>
          <a:endParaRPr lang="ja-JP" altLang="ja-JP" sz="1400">
            <a:effectLst/>
          </a:endParaRPr>
        </a:p>
        <a:p>
          <a:r>
            <a:rPr kumimoji="1" lang="ja-JP" altLang="ja-JP" sz="1100">
              <a:solidFill>
                <a:schemeClr val="dk1"/>
              </a:solidFill>
              <a:effectLst/>
              <a:latin typeface="+mn-lt"/>
              <a:ea typeface="+mn-ea"/>
              <a:cs typeface="+mn-cs"/>
            </a:rPr>
            <a:t>　　引き続き収支の改善を行い、現状の残高を維持できるように努める。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施策に取り組むため寄附金を募り、環境保全・高齢者福祉の増進・教育の振興など必要な施策に充当。</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庁舎等の建設。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学校の新築、改築など、公立学校施設の計画的な整備に充当。</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在宅福祉の向上、健康づくり等の地域の実情に応じたきめ細かい福祉社会の促進。</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災害対策基金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地震、風水害その他の自然災害又は人為的災害の予防対策、復旧対策、復興対策、被災者支援及び庁舎等防災拠点施設の計画的な整備に充当。</a:t>
          </a:r>
          <a:endParaRPr lang="ja-JP" altLang="ja-JP" sz="1400">
            <a:effectLst/>
          </a:endParaRPr>
        </a:p>
        <a:p>
          <a:r>
            <a:rPr kumimoji="1" lang="ja-JP" altLang="ja-JP" sz="1100">
              <a:solidFill>
                <a:schemeClr val="dk1"/>
              </a:solidFill>
              <a:effectLst/>
              <a:latin typeface="+mn-lt"/>
              <a:ea typeface="+mn-ea"/>
              <a:cs typeface="+mn-cs"/>
            </a:rPr>
            <a:t>　（増減理由）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新型コロナウイルス感染症対策事業に充当するための取り崩しによる減。</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新庁舎建設に向けた積立による増。</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教師用駐車場の賃借料の積立による増。</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国城寮建設負担金に充当するための取崩しによる減。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災害対策基金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利息の積立による造。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各基金の目的に沿った事業の財源として充当を行う予定。</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普通交付税や特別交付税が増加したことで取崩しを行わず、積立（２０５，９３８千円）を行ったことにより残高が増加した。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現状の財政調整基金現在高</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百万円を維持することを目標に引き続き収支の改善を行う。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臨時財政対策債発行額の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を積み立てたことにより増。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引続き臨時財政対策債発行額の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11799105</v>
      </c>
      <c r="BO4" s="371"/>
      <c r="BP4" s="371"/>
      <c r="BQ4" s="371"/>
      <c r="BR4" s="371"/>
      <c r="BS4" s="371"/>
      <c r="BT4" s="371"/>
      <c r="BU4" s="372"/>
      <c r="BV4" s="370">
        <v>11230273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6.3</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11330104</v>
      </c>
      <c r="BO5" s="408"/>
      <c r="BP5" s="408"/>
      <c r="BQ5" s="408"/>
      <c r="BR5" s="408"/>
      <c r="BS5" s="408"/>
      <c r="BT5" s="408"/>
      <c r="BU5" s="409"/>
      <c r="BV5" s="407">
        <v>10589676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98.3</v>
      </c>
      <c r="CU5" s="405"/>
      <c r="CV5" s="405"/>
      <c r="CW5" s="405"/>
      <c r="CX5" s="405"/>
      <c r="CY5" s="405"/>
      <c r="CZ5" s="405"/>
      <c r="DA5" s="406"/>
      <c r="DB5" s="404">
        <v>97.1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469001</v>
      </c>
      <c r="BO6" s="408"/>
      <c r="BP6" s="408"/>
      <c r="BQ6" s="408"/>
      <c r="BR6" s="408"/>
      <c r="BS6" s="408"/>
      <c r="BT6" s="408"/>
      <c r="BU6" s="409"/>
      <c r="BV6" s="407">
        <v>640597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98.8</v>
      </c>
      <c r="CU6" s="445"/>
      <c r="CV6" s="445"/>
      <c r="CW6" s="445"/>
      <c r="CX6" s="445"/>
      <c r="CY6" s="445"/>
      <c r="CZ6" s="445"/>
      <c r="DA6" s="446"/>
      <c r="DB6" s="444">
        <v>98.2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64783</v>
      </c>
      <c r="BO7" s="408"/>
      <c r="BP7" s="408"/>
      <c r="BQ7" s="408"/>
      <c r="BR7" s="408"/>
      <c r="BS7" s="408"/>
      <c r="BT7" s="408"/>
      <c r="BU7" s="409"/>
      <c r="BV7" s="407">
        <v>309048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6399152</v>
      </c>
      <c r="CU7" s="408"/>
      <c r="CV7" s="408"/>
      <c r="CW7" s="408"/>
      <c r="CX7" s="408"/>
      <c r="CY7" s="408"/>
      <c r="CZ7" s="408"/>
      <c r="DA7" s="409"/>
      <c r="DB7" s="407">
        <v>6375333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404218</v>
      </c>
      <c r="BO8" s="408"/>
      <c r="BP8" s="408"/>
      <c r="BQ8" s="408"/>
      <c r="BR8" s="408"/>
      <c r="BS8" s="408"/>
      <c r="BT8" s="408"/>
      <c r="BU8" s="409"/>
      <c r="BV8" s="407">
        <v>331549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15967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72669</v>
      </c>
      <c r="BO9" s="408"/>
      <c r="BP9" s="408"/>
      <c r="BQ9" s="408"/>
      <c r="BR9" s="408"/>
      <c r="BS9" s="408"/>
      <c r="BT9" s="408"/>
      <c r="BU9" s="409"/>
      <c r="BV9" s="407">
        <v>-44515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16.7</v>
      </c>
      <c r="CU9" s="405"/>
      <c r="CV9" s="405"/>
      <c r="CW9" s="405"/>
      <c r="CX9" s="405"/>
      <c r="CY9" s="405"/>
      <c r="CZ9" s="405"/>
      <c r="DA9" s="406"/>
      <c r="DB9" s="404">
        <v>16.600000000000001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16992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205938</v>
      </c>
      <c r="BO10" s="408"/>
      <c r="BP10" s="408"/>
      <c r="BQ10" s="408"/>
      <c r="BR10" s="408"/>
      <c r="BS10" s="408"/>
      <c r="BT10" s="408"/>
      <c r="BU10" s="409"/>
      <c r="BV10" s="407">
        <v>188444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15625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117500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15495</v>
      </c>
      <c r="S13" s="492"/>
      <c r="T13" s="492"/>
      <c r="U13" s="492"/>
      <c r="V13" s="493"/>
      <c r="W13" s="423" t="s">
        <v>131</v>
      </c>
      <c r="X13" s="424"/>
      <c r="Y13" s="424"/>
      <c r="Z13" s="424"/>
      <c r="AA13" s="424"/>
      <c r="AB13" s="414"/>
      <c r="AC13" s="458">
        <v>1734</v>
      </c>
      <c r="AD13" s="459"/>
      <c r="AE13" s="459"/>
      <c r="AF13" s="459"/>
      <c r="AG13" s="501"/>
      <c r="AH13" s="458">
        <v>2028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278607</v>
      </c>
      <c r="BO13" s="408"/>
      <c r="BP13" s="408"/>
      <c r="BQ13" s="408"/>
      <c r="BR13" s="408"/>
      <c r="BS13" s="408"/>
      <c r="BT13" s="408"/>
      <c r="BU13" s="409"/>
      <c r="BV13" s="407">
        <v>26429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9.1999999999999993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15915</v>
      </c>
      <c r="S14" s="492"/>
      <c r="T14" s="492"/>
      <c r="U14" s="492"/>
      <c r="V14" s="493"/>
      <c r="W14" s="397"/>
      <c r="X14" s="398"/>
      <c r="Y14" s="398"/>
      <c r="Z14" s="398"/>
      <c r="AA14" s="398"/>
      <c r="AB14" s="387"/>
      <c r="AC14" s="494">
        <v>22.6</v>
      </c>
      <c r="AD14" s="495"/>
      <c r="AE14" s="495"/>
      <c r="AF14" s="495"/>
      <c r="AG14" s="496"/>
      <c r="AH14" s="494">
        <v>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24.1</v>
      </c>
      <c r="CU14" s="506"/>
      <c r="CV14" s="506"/>
      <c r="CW14" s="506"/>
      <c r="CX14" s="506"/>
      <c r="CY14" s="506"/>
      <c r="CZ14" s="506"/>
      <c r="DA14" s="507"/>
      <c r="DB14" s="505">
        <v>28.8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15791</v>
      </c>
      <c r="S15" s="492"/>
      <c r="T15" s="492"/>
      <c r="U15" s="492"/>
      <c r="V15" s="493"/>
      <c r="W15" s="423" t="s">
        <v>137</v>
      </c>
      <c r="X15" s="424"/>
      <c r="Y15" s="424"/>
      <c r="Z15" s="424"/>
      <c r="AA15" s="424"/>
      <c r="AB15" s="414"/>
      <c r="AC15" s="458">
        <v>1610</v>
      </c>
      <c r="AD15" s="459"/>
      <c r="AE15" s="459"/>
      <c r="AF15" s="459"/>
      <c r="AG15" s="501"/>
      <c r="AH15" s="458">
        <v>1800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1997030</v>
      </c>
      <c r="BO15" s="371"/>
      <c r="BP15" s="371"/>
      <c r="BQ15" s="371"/>
      <c r="BR15" s="371"/>
      <c r="BS15" s="371"/>
      <c r="BT15" s="371"/>
      <c r="BU15" s="372"/>
      <c r="BV15" s="370">
        <v>1967611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5861252</v>
      </c>
      <c r="BO16" s="408"/>
      <c r="BP16" s="408"/>
      <c r="BQ16" s="408"/>
      <c r="BR16" s="408"/>
      <c r="BS16" s="408"/>
      <c r="BT16" s="408"/>
      <c r="BU16" s="409"/>
      <c r="BV16" s="407">
        <v>5793688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4322</v>
      </c>
      <c r="AD17" s="459"/>
      <c r="AE17" s="459"/>
      <c r="AF17" s="459"/>
      <c r="AG17" s="501"/>
      <c r="AH17" s="458">
        <v>4613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2500064</v>
      </c>
      <c r="BO17" s="408"/>
      <c r="BP17" s="408"/>
      <c r="BQ17" s="408"/>
      <c r="BR17" s="408"/>
      <c r="BS17" s="408"/>
      <c r="BT17" s="408"/>
      <c r="BU17" s="409"/>
      <c r="BV17" s="407">
        <v>2472405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151.69</v>
      </c>
      <c r="M18" s="534"/>
      <c r="N18" s="534"/>
      <c r="O18" s="534"/>
      <c r="P18" s="534"/>
      <c r="Q18" s="534"/>
      <c r="R18" s="535"/>
      <c r="S18" s="535"/>
      <c r="T18" s="535"/>
      <c r="U18" s="535"/>
      <c r="V18" s="536"/>
      <c r="W18" s="425"/>
      <c r="X18" s="426"/>
      <c r="Y18" s="426"/>
      <c r="Z18" s="426"/>
      <c r="AA18" s="426"/>
      <c r="AB18" s="417"/>
      <c r="AC18" s="537">
        <v>56.4</v>
      </c>
      <c r="AD18" s="538"/>
      <c r="AE18" s="538"/>
      <c r="AF18" s="538"/>
      <c r="AG18" s="539"/>
      <c r="AH18" s="537">
        <v>54.6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6337919</v>
      </c>
      <c r="BO18" s="408"/>
      <c r="BP18" s="408"/>
      <c r="BQ18" s="408"/>
      <c r="BR18" s="408"/>
      <c r="BS18" s="408"/>
      <c r="BT18" s="408"/>
      <c r="BU18" s="409"/>
      <c r="BV18" s="407">
        <v>6240281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105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8875614</v>
      </c>
      <c r="BO19" s="408"/>
      <c r="BP19" s="408"/>
      <c r="BQ19" s="408"/>
      <c r="BR19" s="408"/>
      <c r="BS19" s="408"/>
      <c r="BT19" s="408"/>
      <c r="BU19" s="409"/>
      <c r="BV19" s="407">
        <v>8855045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6223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12454450</v>
      </c>
      <c r="BO22" s="371"/>
      <c r="BP22" s="371"/>
      <c r="BQ22" s="371"/>
      <c r="BR22" s="371"/>
      <c r="BS22" s="371"/>
      <c r="BT22" s="371"/>
      <c r="BU22" s="372"/>
      <c r="BV22" s="370">
        <v>12938205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11923211</v>
      </c>
      <c r="BO23" s="408"/>
      <c r="BP23" s="408"/>
      <c r="BQ23" s="408"/>
      <c r="BR23" s="408"/>
      <c r="BS23" s="408"/>
      <c r="BT23" s="408"/>
      <c r="BU23" s="409"/>
      <c r="BV23" s="407">
        <v>12358895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7000</v>
      </c>
      <c r="R24" s="459"/>
      <c r="S24" s="459"/>
      <c r="T24" s="459"/>
      <c r="U24" s="459"/>
      <c r="V24" s="501"/>
      <c r="W24" s="553"/>
      <c r="X24" s="554"/>
      <c r="Y24" s="555"/>
      <c r="Z24" s="457" t="s">
        <v>162</v>
      </c>
      <c r="AA24" s="437"/>
      <c r="AB24" s="437"/>
      <c r="AC24" s="437"/>
      <c r="AD24" s="437"/>
      <c r="AE24" s="437"/>
      <c r="AF24" s="437"/>
      <c r="AG24" s="438"/>
      <c r="AH24" s="458">
        <v>178</v>
      </c>
      <c r="AI24" s="459"/>
      <c r="AJ24" s="459"/>
      <c r="AK24" s="459"/>
      <c r="AL24" s="501"/>
      <c r="AM24" s="458">
        <v>574940</v>
      </c>
      <c r="AN24" s="459"/>
      <c r="AO24" s="459"/>
      <c r="AP24" s="459"/>
      <c r="AQ24" s="459"/>
      <c r="AR24" s="501"/>
      <c r="AS24" s="458">
        <v>3230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9278099</v>
      </c>
      <c r="BO24" s="408"/>
      <c r="BP24" s="408"/>
      <c r="BQ24" s="408"/>
      <c r="BR24" s="408"/>
      <c r="BS24" s="408"/>
      <c r="BT24" s="408"/>
      <c r="BU24" s="409"/>
      <c r="BV24" s="407">
        <v>9464938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1962532</v>
      </c>
      <c r="BO25" s="371"/>
      <c r="BP25" s="371"/>
      <c r="BQ25" s="371"/>
      <c r="BR25" s="371"/>
      <c r="BS25" s="371"/>
      <c r="BT25" s="371"/>
      <c r="BU25" s="372"/>
      <c r="BV25" s="370">
        <v>2708187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3150</v>
      </c>
      <c r="R27" s="459"/>
      <c r="S27" s="459"/>
      <c r="T27" s="459"/>
      <c r="U27" s="459"/>
      <c r="V27" s="501"/>
      <c r="W27" s="553"/>
      <c r="X27" s="554"/>
      <c r="Y27" s="555"/>
      <c r="Z27" s="457" t="s">
        <v>172</v>
      </c>
      <c r="AA27" s="437"/>
      <c r="AB27" s="437"/>
      <c r="AC27" s="437"/>
      <c r="AD27" s="437"/>
      <c r="AE27" s="437"/>
      <c r="AF27" s="437"/>
      <c r="AG27" s="438"/>
      <c r="AH27" s="458">
        <v>2</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2650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1665321</v>
      </c>
      <c r="BO28" s="371"/>
      <c r="BP28" s="371"/>
      <c r="BQ28" s="371"/>
      <c r="BR28" s="371"/>
      <c r="BS28" s="371"/>
      <c r="BT28" s="371"/>
      <c r="BU28" s="372"/>
      <c r="BV28" s="370">
        <v>1459383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11</v>
      </c>
      <c r="M29" s="459"/>
      <c r="N29" s="459"/>
      <c r="O29" s="459"/>
      <c r="P29" s="501"/>
      <c r="Q29" s="458">
        <v>2450</v>
      </c>
      <c r="R29" s="459"/>
      <c r="S29" s="459"/>
      <c r="T29" s="459"/>
      <c r="U29" s="459"/>
      <c r="V29" s="501"/>
      <c r="W29" s="556"/>
      <c r="X29" s="557"/>
      <c r="Y29" s="558"/>
      <c r="Z29" s="457" t="s">
        <v>178</v>
      </c>
      <c r="AA29" s="437"/>
      <c r="AB29" s="437"/>
      <c r="AC29" s="437"/>
      <c r="AD29" s="437"/>
      <c r="AE29" s="437"/>
      <c r="AF29" s="437"/>
      <c r="AG29" s="438"/>
      <c r="AH29" s="458">
        <v>180</v>
      </c>
      <c r="AI29" s="459"/>
      <c r="AJ29" s="459"/>
      <c r="AK29" s="459"/>
      <c r="AL29" s="501"/>
      <c r="AM29" s="458">
        <v>582550</v>
      </c>
      <c r="AN29" s="459"/>
      <c r="AO29" s="459"/>
      <c r="AP29" s="459"/>
      <c r="AQ29" s="459"/>
      <c r="AR29" s="501"/>
      <c r="AS29" s="458">
        <v>3236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77063</v>
      </c>
      <c r="BO29" s="408"/>
      <c r="BP29" s="408"/>
      <c r="BQ29" s="408"/>
      <c r="BR29" s="408"/>
      <c r="BS29" s="408"/>
      <c r="BT29" s="408"/>
      <c r="BU29" s="409"/>
      <c r="BV29" s="407">
        <v>73537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1330526</v>
      </c>
      <c r="BO30" s="530"/>
      <c r="BP30" s="530"/>
      <c r="BQ30" s="530"/>
      <c r="BR30" s="530"/>
      <c r="BS30" s="530"/>
      <c r="BT30" s="530"/>
      <c r="BU30" s="531"/>
      <c r="BV30" s="529">
        <v>1370452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シビックセンター特別会計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橋本伊都衛生施設組合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花園地域交流推進施設運営事業特別会計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伊都郡町村及び橋本市老人福祉施設事務組合（普通会計）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国民健康保険天野診療所事業特別会計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伊都郡町村及び橋本市老人福祉施設事務組合（公営企業会計）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伊都郡町村及び橋本市児童福祉施設事務組合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伊都消防組合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橋本周辺広域市町村圏組合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和歌山地方税回収機構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和歌山県後期高齢者医療広域連合（普通会計）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qj3qf8ewo+/kbFNnhOfbfkJrDgGG7nt4qum8XXvI9ndzBVJIr7vkQNhWnTibC2tePH5sFF2vKLyeLLKiz512w==" saltValue="m++0oSsvLugVunxF+QmG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election activeCell="R35" sqref="R35:Y3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2030161</v>
      </c>
      <c r="S5" s="613"/>
      <c r="T5" s="613"/>
      <c r="U5" s="613"/>
      <c r="V5" s="613"/>
      <c r="W5" s="613"/>
      <c r="X5" s="613"/>
      <c r="Y5" s="614"/>
      <c r="Z5" s="615">
        <v>17.2</v>
      </c>
      <c r="AA5" s="615"/>
      <c r="AB5" s="615"/>
      <c r="AC5" s="615"/>
      <c r="AD5" s="616">
        <v>1930624</v>
      </c>
      <c r="AE5" s="616"/>
      <c r="AF5" s="616"/>
      <c r="AG5" s="616"/>
      <c r="AH5" s="616"/>
      <c r="AI5" s="616"/>
      <c r="AJ5" s="616"/>
      <c r="AK5" s="616"/>
      <c r="AL5" s="617">
        <v>30.1</v>
      </c>
      <c r="AM5" s="618"/>
      <c r="AN5" s="618"/>
      <c r="AO5" s="619"/>
      <c r="AP5" s="609" t="s">
        <v>217</v>
      </c>
      <c r="AQ5" s="610"/>
      <c r="AR5" s="610"/>
      <c r="AS5" s="610"/>
      <c r="AT5" s="610"/>
      <c r="AU5" s="610"/>
      <c r="AV5" s="610"/>
      <c r="AW5" s="610"/>
      <c r="AX5" s="610"/>
      <c r="AY5" s="610"/>
      <c r="AZ5" s="610"/>
      <c r="BA5" s="610"/>
      <c r="BB5" s="610"/>
      <c r="BC5" s="610"/>
      <c r="BD5" s="610"/>
      <c r="BE5" s="610"/>
      <c r="BF5" s="611"/>
      <c r="BG5" s="623">
        <v>1921681</v>
      </c>
      <c r="BH5" s="624"/>
      <c r="BI5" s="624"/>
      <c r="BJ5" s="624"/>
      <c r="BK5" s="624"/>
      <c r="BL5" s="624"/>
      <c r="BM5" s="624"/>
      <c r="BN5" s="625"/>
      <c r="BO5" s="626">
        <v>94.7</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132857</v>
      </c>
      <c r="S6" s="624"/>
      <c r="T6" s="624"/>
      <c r="U6" s="624"/>
      <c r="V6" s="624"/>
      <c r="W6" s="624"/>
      <c r="X6" s="624"/>
      <c r="Y6" s="625"/>
      <c r="Z6" s="626">
        <v>1.1000000000000001</v>
      </c>
      <c r="AA6" s="626"/>
      <c r="AB6" s="626"/>
      <c r="AC6" s="626"/>
      <c r="AD6" s="627">
        <v>132857</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1921681</v>
      </c>
      <c r="BH6" s="624"/>
      <c r="BI6" s="624"/>
      <c r="BJ6" s="624"/>
      <c r="BK6" s="624"/>
      <c r="BL6" s="624"/>
      <c r="BM6" s="624"/>
      <c r="BN6" s="625"/>
      <c r="BO6" s="626">
        <v>94.7</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99497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99497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742</v>
      </c>
      <c r="S7" s="624"/>
      <c r="T7" s="624"/>
      <c r="U7" s="624"/>
      <c r="V7" s="624"/>
      <c r="W7" s="624"/>
      <c r="X7" s="624"/>
      <c r="Y7" s="625"/>
      <c r="Z7" s="626">
        <v>0</v>
      </c>
      <c r="AA7" s="626"/>
      <c r="AB7" s="626"/>
      <c r="AC7" s="626"/>
      <c r="AD7" s="627">
        <v>742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704619</v>
      </c>
      <c r="BH7" s="624"/>
      <c r="BI7" s="624"/>
      <c r="BJ7" s="624"/>
      <c r="BK7" s="624"/>
      <c r="BL7" s="624"/>
      <c r="BM7" s="624"/>
      <c r="BN7" s="625"/>
      <c r="BO7" s="626">
        <v>34.700000000000003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1911438</v>
      </c>
      <c r="CS7" s="624"/>
      <c r="CT7" s="624"/>
      <c r="CU7" s="624"/>
      <c r="CV7" s="624"/>
      <c r="CW7" s="624"/>
      <c r="CX7" s="624"/>
      <c r="CY7" s="625"/>
      <c r="CZ7" s="626">
        <v>16.899999999999999</v>
      </c>
      <c r="DA7" s="626"/>
      <c r="DB7" s="626"/>
      <c r="DC7" s="626"/>
      <c r="DD7" s="632">
        <v>127331</v>
      </c>
      <c r="DE7" s="624"/>
      <c r="DF7" s="624"/>
      <c r="DG7" s="624"/>
      <c r="DH7" s="624"/>
      <c r="DI7" s="624"/>
      <c r="DJ7" s="624"/>
      <c r="DK7" s="624"/>
      <c r="DL7" s="624"/>
      <c r="DM7" s="624"/>
      <c r="DN7" s="624"/>
      <c r="DO7" s="624"/>
      <c r="DP7" s="625"/>
      <c r="DQ7" s="632">
        <v>1699281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14785</v>
      </c>
      <c r="S8" s="624"/>
      <c r="T8" s="624"/>
      <c r="U8" s="624"/>
      <c r="V8" s="624"/>
      <c r="W8" s="624"/>
      <c r="X8" s="624"/>
      <c r="Y8" s="625"/>
      <c r="Z8" s="626">
        <v>0.1</v>
      </c>
      <c r="AA8" s="626"/>
      <c r="AB8" s="626"/>
      <c r="AC8" s="626"/>
      <c r="AD8" s="627">
        <v>14785</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25591</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3381560</v>
      </c>
      <c r="CS8" s="624"/>
      <c r="CT8" s="624"/>
      <c r="CU8" s="624"/>
      <c r="CV8" s="624"/>
      <c r="CW8" s="624"/>
      <c r="CX8" s="624"/>
      <c r="CY8" s="625"/>
      <c r="CZ8" s="626">
        <v>29.8</v>
      </c>
      <c r="DA8" s="626"/>
      <c r="DB8" s="626"/>
      <c r="DC8" s="626"/>
      <c r="DD8" s="632">
        <v>4781</v>
      </c>
      <c r="DE8" s="624"/>
      <c r="DF8" s="624"/>
      <c r="DG8" s="624"/>
      <c r="DH8" s="624"/>
      <c r="DI8" s="624"/>
      <c r="DJ8" s="624"/>
      <c r="DK8" s="624"/>
      <c r="DL8" s="624"/>
      <c r="DM8" s="624"/>
      <c r="DN8" s="624"/>
      <c r="DO8" s="624"/>
      <c r="DP8" s="625"/>
      <c r="DQ8" s="632">
        <v>2190100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14776</v>
      </c>
      <c r="S9" s="624"/>
      <c r="T9" s="624"/>
      <c r="U9" s="624"/>
      <c r="V9" s="624"/>
      <c r="W9" s="624"/>
      <c r="X9" s="624"/>
      <c r="Y9" s="625"/>
      <c r="Z9" s="626">
        <v>0.1</v>
      </c>
      <c r="AA9" s="626"/>
      <c r="AB9" s="626"/>
      <c r="AC9" s="626"/>
      <c r="AD9" s="627">
        <v>14776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589576</v>
      </c>
      <c r="BH9" s="624"/>
      <c r="BI9" s="624"/>
      <c r="BJ9" s="624"/>
      <c r="BK9" s="624"/>
      <c r="BL9" s="624"/>
      <c r="BM9" s="624"/>
      <c r="BN9" s="625"/>
      <c r="BO9" s="626">
        <v>29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980885</v>
      </c>
      <c r="CS9" s="624"/>
      <c r="CT9" s="624"/>
      <c r="CU9" s="624"/>
      <c r="CV9" s="624"/>
      <c r="CW9" s="624"/>
      <c r="CX9" s="624"/>
      <c r="CY9" s="625"/>
      <c r="CZ9" s="626">
        <v>8.6999999999999993</v>
      </c>
      <c r="DA9" s="626"/>
      <c r="DB9" s="626"/>
      <c r="DC9" s="626"/>
      <c r="DD9" s="632">
        <v>240321</v>
      </c>
      <c r="DE9" s="624"/>
      <c r="DF9" s="624"/>
      <c r="DG9" s="624"/>
      <c r="DH9" s="624"/>
      <c r="DI9" s="624"/>
      <c r="DJ9" s="624"/>
      <c r="DK9" s="624"/>
      <c r="DL9" s="624"/>
      <c r="DM9" s="624"/>
      <c r="DN9" s="624"/>
      <c r="DO9" s="624"/>
      <c r="DP9" s="625"/>
      <c r="DQ9" s="632">
        <v>642518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36746</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383192</v>
      </c>
      <c r="S11" s="624"/>
      <c r="T11" s="624"/>
      <c r="U11" s="624"/>
      <c r="V11" s="624"/>
      <c r="W11" s="624"/>
      <c r="X11" s="624"/>
      <c r="Y11" s="625"/>
      <c r="Z11" s="628">
        <v>3.2</v>
      </c>
      <c r="AA11" s="629"/>
      <c r="AB11" s="629"/>
      <c r="AC11" s="635"/>
      <c r="AD11" s="632">
        <v>383192</v>
      </c>
      <c r="AE11" s="624"/>
      <c r="AF11" s="624"/>
      <c r="AG11" s="624"/>
      <c r="AH11" s="624"/>
      <c r="AI11" s="624"/>
      <c r="AJ11" s="624"/>
      <c r="AK11" s="625"/>
      <c r="AL11" s="628">
        <v>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52706</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370913</v>
      </c>
      <c r="CS11" s="624"/>
      <c r="CT11" s="624"/>
      <c r="CU11" s="624"/>
      <c r="CV11" s="624"/>
      <c r="CW11" s="624"/>
      <c r="CX11" s="624"/>
      <c r="CY11" s="625"/>
      <c r="CZ11" s="626">
        <v>3.3</v>
      </c>
      <c r="DA11" s="626"/>
      <c r="DB11" s="626"/>
      <c r="DC11" s="626"/>
      <c r="DD11" s="632">
        <v>20692</v>
      </c>
      <c r="DE11" s="624"/>
      <c r="DF11" s="624"/>
      <c r="DG11" s="624"/>
      <c r="DH11" s="624"/>
      <c r="DI11" s="624"/>
      <c r="DJ11" s="624"/>
      <c r="DK11" s="624"/>
      <c r="DL11" s="624"/>
      <c r="DM11" s="624"/>
      <c r="DN11" s="624"/>
      <c r="DO11" s="624"/>
      <c r="DP11" s="625"/>
      <c r="DQ11" s="632">
        <v>237515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9904</v>
      </c>
      <c r="S12" s="624"/>
      <c r="T12" s="624"/>
      <c r="U12" s="624"/>
      <c r="V12" s="624"/>
      <c r="W12" s="624"/>
      <c r="X12" s="624"/>
      <c r="Y12" s="625"/>
      <c r="Z12" s="626">
        <v>0.1</v>
      </c>
      <c r="AA12" s="626"/>
      <c r="AB12" s="626"/>
      <c r="AC12" s="626"/>
      <c r="AD12" s="627">
        <v>9904</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1008683</v>
      </c>
      <c r="BH12" s="624"/>
      <c r="BI12" s="624"/>
      <c r="BJ12" s="624"/>
      <c r="BK12" s="624"/>
      <c r="BL12" s="624"/>
      <c r="BM12" s="624"/>
      <c r="BN12" s="625"/>
      <c r="BO12" s="626">
        <v>49.7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367804</v>
      </c>
      <c r="CS12" s="624"/>
      <c r="CT12" s="624"/>
      <c r="CU12" s="624"/>
      <c r="CV12" s="624"/>
      <c r="CW12" s="624"/>
      <c r="CX12" s="624"/>
      <c r="CY12" s="625"/>
      <c r="CZ12" s="626">
        <v>3.2</v>
      </c>
      <c r="DA12" s="626"/>
      <c r="DB12" s="626"/>
      <c r="DC12" s="626"/>
      <c r="DD12" s="632">
        <v>211548</v>
      </c>
      <c r="DE12" s="624"/>
      <c r="DF12" s="624"/>
      <c r="DG12" s="624"/>
      <c r="DH12" s="624"/>
      <c r="DI12" s="624"/>
      <c r="DJ12" s="624"/>
      <c r="DK12" s="624"/>
      <c r="DL12" s="624"/>
      <c r="DM12" s="624"/>
      <c r="DN12" s="624"/>
      <c r="DO12" s="624"/>
      <c r="DP12" s="625"/>
      <c r="DQ12" s="632">
        <v>355316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1007924</v>
      </c>
      <c r="BH13" s="624"/>
      <c r="BI13" s="624"/>
      <c r="BJ13" s="624"/>
      <c r="BK13" s="624"/>
      <c r="BL13" s="624"/>
      <c r="BM13" s="624"/>
      <c r="BN13" s="625"/>
      <c r="BO13" s="626">
        <v>49.6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993847</v>
      </c>
      <c r="CS13" s="624"/>
      <c r="CT13" s="624"/>
      <c r="CU13" s="624"/>
      <c r="CV13" s="624"/>
      <c r="CW13" s="624"/>
      <c r="CX13" s="624"/>
      <c r="CY13" s="625"/>
      <c r="CZ13" s="626">
        <v>8.8000000000000007</v>
      </c>
      <c r="DA13" s="626"/>
      <c r="DB13" s="626"/>
      <c r="DC13" s="626"/>
      <c r="DD13" s="632">
        <v>451704</v>
      </c>
      <c r="DE13" s="624"/>
      <c r="DF13" s="624"/>
      <c r="DG13" s="624"/>
      <c r="DH13" s="624"/>
      <c r="DI13" s="624"/>
      <c r="DJ13" s="624"/>
      <c r="DK13" s="624"/>
      <c r="DL13" s="624"/>
      <c r="DM13" s="624"/>
      <c r="DN13" s="624"/>
      <c r="DO13" s="624"/>
      <c r="DP13" s="625"/>
      <c r="DQ13" s="632">
        <v>511025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1285</v>
      </c>
      <c r="S14" s="624"/>
      <c r="T14" s="624"/>
      <c r="U14" s="624"/>
      <c r="V14" s="624"/>
      <c r="W14" s="624"/>
      <c r="X14" s="624"/>
      <c r="Y14" s="625"/>
      <c r="Z14" s="626">
        <v>0</v>
      </c>
      <c r="AA14" s="626"/>
      <c r="AB14" s="626"/>
      <c r="AC14" s="626"/>
      <c r="AD14" s="627">
        <v>1285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83681</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429894</v>
      </c>
      <c r="CS14" s="624"/>
      <c r="CT14" s="624"/>
      <c r="CU14" s="624"/>
      <c r="CV14" s="624"/>
      <c r="CW14" s="624"/>
      <c r="CX14" s="624"/>
      <c r="CY14" s="625"/>
      <c r="CZ14" s="626">
        <v>3.8</v>
      </c>
      <c r="DA14" s="626"/>
      <c r="DB14" s="626"/>
      <c r="DC14" s="626"/>
      <c r="DD14" s="632">
        <v>15437</v>
      </c>
      <c r="DE14" s="624"/>
      <c r="DF14" s="624"/>
      <c r="DG14" s="624"/>
      <c r="DH14" s="624"/>
      <c r="DI14" s="624"/>
      <c r="DJ14" s="624"/>
      <c r="DK14" s="624"/>
      <c r="DL14" s="624"/>
      <c r="DM14" s="624"/>
      <c r="DN14" s="624"/>
      <c r="DO14" s="624"/>
      <c r="DP14" s="625"/>
      <c r="DQ14" s="632">
        <v>386730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124698</v>
      </c>
      <c r="BH15" s="624"/>
      <c r="BI15" s="624"/>
      <c r="BJ15" s="624"/>
      <c r="BK15" s="624"/>
      <c r="BL15" s="624"/>
      <c r="BM15" s="624"/>
      <c r="BN15" s="625"/>
      <c r="BO15" s="626">
        <v>6.1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840251</v>
      </c>
      <c r="CS15" s="624"/>
      <c r="CT15" s="624"/>
      <c r="CU15" s="624"/>
      <c r="CV15" s="624"/>
      <c r="CW15" s="624"/>
      <c r="CX15" s="624"/>
      <c r="CY15" s="625"/>
      <c r="CZ15" s="626">
        <v>7.4</v>
      </c>
      <c r="DA15" s="626"/>
      <c r="DB15" s="626"/>
      <c r="DC15" s="626"/>
      <c r="DD15" s="632">
        <v>46180</v>
      </c>
      <c r="DE15" s="624"/>
      <c r="DF15" s="624"/>
      <c r="DG15" s="624"/>
      <c r="DH15" s="624"/>
      <c r="DI15" s="624"/>
      <c r="DJ15" s="624"/>
      <c r="DK15" s="624"/>
      <c r="DL15" s="624"/>
      <c r="DM15" s="624"/>
      <c r="DN15" s="624"/>
      <c r="DO15" s="624"/>
      <c r="DP15" s="625"/>
      <c r="DQ15" s="632">
        <v>743080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13911</v>
      </c>
      <c r="S16" s="624"/>
      <c r="T16" s="624"/>
      <c r="U16" s="624"/>
      <c r="V16" s="624"/>
      <c r="W16" s="624"/>
      <c r="X16" s="624"/>
      <c r="Y16" s="625"/>
      <c r="Z16" s="626">
        <v>0.1</v>
      </c>
      <c r="AA16" s="626"/>
      <c r="AB16" s="626"/>
      <c r="AC16" s="626"/>
      <c r="AD16" s="627">
        <v>13911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431471</v>
      </c>
      <c r="CS16" s="624"/>
      <c r="CT16" s="624"/>
      <c r="CU16" s="624"/>
      <c r="CV16" s="624"/>
      <c r="CW16" s="624"/>
      <c r="CX16" s="624"/>
      <c r="CY16" s="625"/>
      <c r="CZ16" s="626">
        <v>3.8</v>
      </c>
      <c r="DA16" s="626"/>
      <c r="DB16" s="626"/>
      <c r="DC16" s="626"/>
      <c r="DD16" s="632" t="s">
        <v>122</v>
      </c>
      <c r="DE16" s="624"/>
      <c r="DF16" s="624"/>
      <c r="DG16" s="624"/>
      <c r="DH16" s="624"/>
      <c r="DI16" s="624"/>
      <c r="DJ16" s="624"/>
      <c r="DK16" s="624"/>
      <c r="DL16" s="624"/>
      <c r="DM16" s="624"/>
      <c r="DN16" s="624"/>
      <c r="DO16" s="624"/>
      <c r="DP16" s="625"/>
      <c r="DQ16" s="632">
        <v>54902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23867</v>
      </c>
      <c r="S17" s="624"/>
      <c r="T17" s="624"/>
      <c r="U17" s="624"/>
      <c r="V17" s="624"/>
      <c r="W17" s="624"/>
      <c r="X17" s="624"/>
      <c r="Y17" s="625"/>
      <c r="Z17" s="626">
        <v>0.2</v>
      </c>
      <c r="AA17" s="626"/>
      <c r="AB17" s="626"/>
      <c r="AC17" s="626"/>
      <c r="AD17" s="627">
        <v>23867</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1522544</v>
      </c>
      <c r="CS17" s="624"/>
      <c r="CT17" s="624"/>
      <c r="CU17" s="624"/>
      <c r="CV17" s="624"/>
      <c r="CW17" s="624"/>
      <c r="CX17" s="624"/>
      <c r="CY17" s="625"/>
      <c r="CZ17" s="626">
        <v>13.4</v>
      </c>
      <c r="DA17" s="626"/>
      <c r="DB17" s="626"/>
      <c r="DC17" s="626"/>
      <c r="DD17" s="632" t="s">
        <v>122</v>
      </c>
      <c r="DE17" s="624"/>
      <c r="DF17" s="624"/>
      <c r="DG17" s="624"/>
      <c r="DH17" s="624"/>
      <c r="DI17" s="624"/>
      <c r="DJ17" s="624"/>
      <c r="DK17" s="624"/>
      <c r="DL17" s="624"/>
      <c r="DM17" s="624"/>
      <c r="DN17" s="624"/>
      <c r="DO17" s="624"/>
      <c r="DP17" s="625"/>
      <c r="DQ17" s="632">
        <v>1486649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12048</v>
      </c>
      <c r="S18" s="624"/>
      <c r="T18" s="624"/>
      <c r="U18" s="624"/>
      <c r="V18" s="624"/>
      <c r="W18" s="624"/>
      <c r="X18" s="624"/>
      <c r="Y18" s="625"/>
      <c r="Z18" s="626">
        <v>0.1</v>
      </c>
      <c r="AA18" s="626"/>
      <c r="AB18" s="626"/>
      <c r="AC18" s="626"/>
      <c r="AD18" s="627">
        <v>12048</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10210</v>
      </c>
      <c r="S19" s="624"/>
      <c r="T19" s="624"/>
      <c r="U19" s="624"/>
      <c r="V19" s="624"/>
      <c r="W19" s="624"/>
      <c r="X19" s="624"/>
      <c r="Y19" s="625"/>
      <c r="Z19" s="626">
        <v>0.1</v>
      </c>
      <c r="AA19" s="626"/>
      <c r="AB19" s="626"/>
      <c r="AC19" s="626"/>
      <c r="AD19" s="627">
        <v>10210</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108480</v>
      </c>
      <c r="BH19" s="624"/>
      <c r="BI19" s="624"/>
      <c r="BJ19" s="624"/>
      <c r="BK19" s="624"/>
      <c r="BL19" s="624"/>
      <c r="BM19" s="624"/>
      <c r="BN19" s="625"/>
      <c r="BO19" s="626">
        <v>5.3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1838</v>
      </c>
      <c r="S20" s="624"/>
      <c r="T20" s="624"/>
      <c r="U20" s="624"/>
      <c r="V20" s="624"/>
      <c r="W20" s="624"/>
      <c r="X20" s="624"/>
      <c r="Y20" s="625"/>
      <c r="Z20" s="626">
        <v>0</v>
      </c>
      <c r="AA20" s="626"/>
      <c r="AB20" s="626"/>
      <c r="AC20" s="626"/>
      <c r="AD20" s="627">
        <v>1838</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108480</v>
      </c>
      <c r="BH20" s="624"/>
      <c r="BI20" s="624"/>
      <c r="BJ20" s="624"/>
      <c r="BK20" s="624"/>
      <c r="BL20" s="624"/>
      <c r="BM20" s="624"/>
      <c r="BN20" s="625"/>
      <c r="BO20" s="626">
        <v>5.3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11330104</v>
      </c>
      <c r="CS20" s="624"/>
      <c r="CT20" s="624"/>
      <c r="CU20" s="624"/>
      <c r="CV20" s="624"/>
      <c r="CW20" s="624"/>
      <c r="CX20" s="624"/>
      <c r="CY20" s="625"/>
      <c r="CZ20" s="626">
        <v>100</v>
      </c>
      <c r="DA20" s="626"/>
      <c r="DB20" s="626"/>
      <c r="DC20" s="626"/>
      <c r="DD20" s="632">
        <v>1117994</v>
      </c>
      <c r="DE20" s="624"/>
      <c r="DF20" s="624"/>
      <c r="DG20" s="624"/>
      <c r="DH20" s="624"/>
      <c r="DI20" s="624"/>
      <c r="DJ20" s="624"/>
      <c r="DK20" s="624"/>
      <c r="DL20" s="624"/>
      <c r="DM20" s="624"/>
      <c r="DN20" s="624"/>
      <c r="DO20" s="624"/>
      <c r="DP20" s="625"/>
      <c r="DQ20" s="632">
        <v>8406613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4416066</v>
      </c>
      <c r="S21" s="624"/>
      <c r="T21" s="624"/>
      <c r="U21" s="624"/>
      <c r="V21" s="624"/>
      <c r="W21" s="624"/>
      <c r="X21" s="624"/>
      <c r="Y21" s="625"/>
      <c r="Z21" s="626">
        <v>37.4</v>
      </c>
      <c r="AA21" s="626"/>
      <c r="AB21" s="626"/>
      <c r="AC21" s="626"/>
      <c r="AD21" s="627">
        <v>3864222</v>
      </c>
      <c r="AE21" s="627"/>
      <c r="AF21" s="627"/>
      <c r="AG21" s="627"/>
      <c r="AH21" s="627"/>
      <c r="AI21" s="627"/>
      <c r="AJ21" s="627"/>
      <c r="AK21" s="627"/>
      <c r="AL21" s="628">
        <v>60.2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8943</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3864222</v>
      </c>
      <c r="S22" s="624"/>
      <c r="T22" s="624"/>
      <c r="U22" s="624"/>
      <c r="V22" s="624"/>
      <c r="W22" s="624"/>
      <c r="X22" s="624"/>
      <c r="Y22" s="625"/>
      <c r="Z22" s="626">
        <v>32.799999999999997</v>
      </c>
      <c r="AA22" s="626"/>
      <c r="AB22" s="626"/>
      <c r="AC22" s="626"/>
      <c r="AD22" s="627">
        <v>3864222</v>
      </c>
      <c r="AE22" s="627"/>
      <c r="AF22" s="627"/>
      <c r="AG22" s="627"/>
      <c r="AH22" s="627"/>
      <c r="AI22" s="627"/>
      <c r="AJ22" s="627"/>
      <c r="AK22" s="627"/>
      <c r="AL22" s="628">
        <v>60.2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551844</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99537</v>
      </c>
      <c r="BH23" s="624"/>
      <c r="BI23" s="624"/>
      <c r="BJ23" s="624"/>
      <c r="BK23" s="624"/>
      <c r="BL23" s="624"/>
      <c r="BM23" s="624"/>
      <c r="BN23" s="625"/>
      <c r="BO23" s="626">
        <v>4.9000000000000004</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4359175</v>
      </c>
      <c r="CS24" s="613"/>
      <c r="CT24" s="613"/>
      <c r="CU24" s="613"/>
      <c r="CV24" s="613"/>
      <c r="CW24" s="613"/>
      <c r="CX24" s="613"/>
      <c r="CY24" s="614"/>
      <c r="CZ24" s="617">
        <v>38.5</v>
      </c>
      <c r="DA24" s="618"/>
      <c r="DB24" s="618"/>
      <c r="DC24" s="634"/>
      <c r="DD24" s="657">
        <v>3532564</v>
      </c>
      <c r="DE24" s="613"/>
      <c r="DF24" s="613"/>
      <c r="DG24" s="613"/>
      <c r="DH24" s="613"/>
      <c r="DI24" s="613"/>
      <c r="DJ24" s="613"/>
      <c r="DK24" s="614"/>
      <c r="DL24" s="657">
        <v>3223633</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7053594</v>
      </c>
      <c r="S25" s="624"/>
      <c r="T25" s="624"/>
      <c r="U25" s="624"/>
      <c r="V25" s="624"/>
      <c r="W25" s="624"/>
      <c r="X25" s="624"/>
      <c r="Y25" s="625"/>
      <c r="Z25" s="626">
        <v>59.8</v>
      </c>
      <c r="AA25" s="626"/>
      <c r="AB25" s="626"/>
      <c r="AC25" s="626"/>
      <c r="AD25" s="627">
        <v>6402213</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1655990</v>
      </c>
      <c r="CS25" s="653"/>
      <c r="CT25" s="653"/>
      <c r="CU25" s="653"/>
      <c r="CV25" s="653"/>
      <c r="CW25" s="653"/>
      <c r="CX25" s="653"/>
      <c r="CY25" s="654"/>
      <c r="CZ25" s="628">
        <v>14.6</v>
      </c>
      <c r="DA25" s="655"/>
      <c r="DB25" s="655"/>
      <c r="DC25" s="658"/>
      <c r="DD25" s="632">
        <v>1546613</v>
      </c>
      <c r="DE25" s="653"/>
      <c r="DF25" s="653"/>
      <c r="DG25" s="653"/>
      <c r="DH25" s="653"/>
      <c r="DI25" s="653"/>
      <c r="DJ25" s="653"/>
      <c r="DK25" s="654"/>
      <c r="DL25" s="632">
        <v>1499578</v>
      </c>
      <c r="DM25" s="653"/>
      <c r="DN25" s="653"/>
      <c r="DO25" s="653"/>
      <c r="DP25" s="653"/>
      <c r="DQ25" s="653"/>
      <c r="DR25" s="653"/>
      <c r="DS25" s="653"/>
      <c r="DT25" s="653"/>
      <c r="DU25" s="653"/>
      <c r="DV25" s="654"/>
      <c r="DW25" s="628">
        <v>23.2</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v>2056</v>
      </c>
      <c r="S26" s="624"/>
      <c r="T26" s="624"/>
      <c r="U26" s="624"/>
      <c r="V26" s="624"/>
      <c r="W26" s="624"/>
      <c r="X26" s="624"/>
      <c r="Y26" s="625"/>
      <c r="Z26" s="626">
        <v>0</v>
      </c>
      <c r="AA26" s="626"/>
      <c r="AB26" s="626"/>
      <c r="AC26" s="626"/>
      <c r="AD26" s="627">
        <v>2056</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1026637</v>
      </c>
      <c r="CS26" s="624"/>
      <c r="CT26" s="624"/>
      <c r="CU26" s="624"/>
      <c r="CV26" s="624"/>
      <c r="CW26" s="624"/>
      <c r="CX26" s="624"/>
      <c r="CY26" s="625"/>
      <c r="CZ26" s="628">
        <v>9.1</v>
      </c>
      <c r="DA26" s="655"/>
      <c r="DB26" s="655"/>
      <c r="DC26" s="658"/>
      <c r="DD26" s="632">
        <v>951330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29047</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2030161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1180641</v>
      </c>
      <c r="CS27" s="653"/>
      <c r="CT27" s="653"/>
      <c r="CU27" s="653"/>
      <c r="CV27" s="653"/>
      <c r="CW27" s="653"/>
      <c r="CX27" s="653"/>
      <c r="CY27" s="654"/>
      <c r="CZ27" s="628">
        <v>10.4</v>
      </c>
      <c r="DA27" s="655"/>
      <c r="DB27" s="655"/>
      <c r="DC27" s="658"/>
      <c r="DD27" s="632">
        <v>499302</v>
      </c>
      <c r="DE27" s="653"/>
      <c r="DF27" s="653"/>
      <c r="DG27" s="653"/>
      <c r="DH27" s="653"/>
      <c r="DI27" s="653"/>
      <c r="DJ27" s="653"/>
      <c r="DK27" s="654"/>
      <c r="DL27" s="632">
        <v>237406</v>
      </c>
      <c r="DM27" s="653"/>
      <c r="DN27" s="653"/>
      <c r="DO27" s="653"/>
      <c r="DP27" s="653"/>
      <c r="DQ27" s="653"/>
      <c r="DR27" s="653"/>
      <c r="DS27" s="653"/>
      <c r="DT27" s="653"/>
      <c r="DU27" s="653"/>
      <c r="DV27" s="654"/>
      <c r="DW27" s="628">
        <v>3.7</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106379</v>
      </c>
      <c r="S28" s="624"/>
      <c r="T28" s="624"/>
      <c r="U28" s="624"/>
      <c r="V28" s="624"/>
      <c r="W28" s="624"/>
      <c r="X28" s="624"/>
      <c r="Y28" s="625"/>
      <c r="Z28" s="626">
        <v>0.9</v>
      </c>
      <c r="AA28" s="626"/>
      <c r="AB28" s="626"/>
      <c r="AC28" s="626"/>
      <c r="AD28" s="627">
        <v>10489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1522544</v>
      </c>
      <c r="CS28" s="624"/>
      <c r="CT28" s="624"/>
      <c r="CU28" s="624"/>
      <c r="CV28" s="624"/>
      <c r="CW28" s="624"/>
      <c r="CX28" s="624"/>
      <c r="CY28" s="625"/>
      <c r="CZ28" s="628">
        <v>13.4</v>
      </c>
      <c r="DA28" s="655"/>
      <c r="DB28" s="655"/>
      <c r="DC28" s="658"/>
      <c r="DD28" s="632">
        <v>1486649</v>
      </c>
      <c r="DE28" s="624"/>
      <c r="DF28" s="624"/>
      <c r="DG28" s="624"/>
      <c r="DH28" s="624"/>
      <c r="DI28" s="624"/>
      <c r="DJ28" s="624"/>
      <c r="DK28" s="625"/>
      <c r="DL28" s="632">
        <v>1486649</v>
      </c>
      <c r="DM28" s="624"/>
      <c r="DN28" s="624"/>
      <c r="DO28" s="624"/>
      <c r="DP28" s="624"/>
      <c r="DQ28" s="624"/>
      <c r="DR28" s="624"/>
      <c r="DS28" s="624"/>
      <c r="DT28" s="624"/>
      <c r="DU28" s="624"/>
      <c r="DV28" s="625"/>
      <c r="DW28" s="628">
        <v>23</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29570</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1522544</v>
      </c>
      <c r="CS29" s="653"/>
      <c r="CT29" s="653"/>
      <c r="CU29" s="653"/>
      <c r="CV29" s="653"/>
      <c r="CW29" s="653"/>
      <c r="CX29" s="653"/>
      <c r="CY29" s="654"/>
      <c r="CZ29" s="628">
        <v>13.4</v>
      </c>
      <c r="DA29" s="655"/>
      <c r="DB29" s="655"/>
      <c r="DC29" s="658"/>
      <c r="DD29" s="632">
        <v>1486649</v>
      </c>
      <c r="DE29" s="653"/>
      <c r="DF29" s="653"/>
      <c r="DG29" s="653"/>
      <c r="DH29" s="653"/>
      <c r="DI29" s="653"/>
      <c r="DJ29" s="653"/>
      <c r="DK29" s="654"/>
      <c r="DL29" s="632">
        <v>1486649</v>
      </c>
      <c r="DM29" s="653"/>
      <c r="DN29" s="653"/>
      <c r="DO29" s="653"/>
      <c r="DP29" s="653"/>
      <c r="DQ29" s="653"/>
      <c r="DR29" s="653"/>
      <c r="DS29" s="653"/>
      <c r="DT29" s="653"/>
      <c r="DU29" s="653"/>
      <c r="DV29" s="654"/>
      <c r="DW29" s="628">
        <v>23</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1374912</v>
      </c>
      <c r="S30" s="624"/>
      <c r="T30" s="624"/>
      <c r="U30" s="624"/>
      <c r="V30" s="624"/>
      <c r="W30" s="624"/>
      <c r="X30" s="624"/>
      <c r="Y30" s="625"/>
      <c r="Z30" s="626">
        <v>11.7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1471155</v>
      </c>
      <c r="CS30" s="624"/>
      <c r="CT30" s="624"/>
      <c r="CU30" s="624"/>
      <c r="CV30" s="624"/>
      <c r="CW30" s="624"/>
      <c r="CX30" s="624"/>
      <c r="CY30" s="625"/>
      <c r="CZ30" s="628">
        <v>13</v>
      </c>
      <c r="DA30" s="655"/>
      <c r="DB30" s="655"/>
      <c r="DC30" s="658"/>
      <c r="DD30" s="632">
        <v>1435260</v>
      </c>
      <c r="DE30" s="624"/>
      <c r="DF30" s="624"/>
      <c r="DG30" s="624"/>
      <c r="DH30" s="624"/>
      <c r="DI30" s="624"/>
      <c r="DJ30" s="624"/>
      <c r="DK30" s="625"/>
      <c r="DL30" s="632">
        <v>1435260</v>
      </c>
      <c r="DM30" s="624"/>
      <c r="DN30" s="624"/>
      <c r="DO30" s="624"/>
      <c r="DP30" s="624"/>
      <c r="DQ30" s="624"/>
      <c r="DR30" s="624"/>
      <c r="DS30" s="624"/>
      <c r="DT30" s="624"/>
      <c r="DU30" s="624"/>
      <c r="DV30" s="625"/>
      <c r="DW30" s="628">
        <v>22.2</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94.6</v>
      </c>
      <c r="BN31" s="667"/>
      <c r="BO31" s="667"/>
      <c r="BP31" s="667"/>
      <c r="BQ31" s="668"/>
      <c r="BR31" s="670">
        <v>99.2</v>
      </c>
      <c r="BS31" s="667"/>
      <c r="BT31" s="667"/>
      <c r="BU31" s="667"/>
      <c r="BV31" s="667"/>
      <c r="BW31" s="667"/>
      <c r="BX31" s="618">
        <v>94.5</v>
      </c>
      <c r="BY31" s="667"/>
      <c r="BZ31" s="667"/>
      <c r="CA31" s="667"/>
      <c r="CB31" s="668"/>
      <c r="CD31" s="663"/>
      <c r="CE31" s="664"/>
      <c r="CF31" s="620" t="s">
        <v>301</v>
      </c>
      <c r="CG31" s="621"/>
      <c r="CH31" s="621"/>
      <c r="CI31" s="621"/>
      <c r="CJ31" s="621"/>
      <c r="CK31" s="621"/>
      <c r="CL31" s="621"/>
      <c r="CM31" s="621"/>
      <c r="CN31" s="621"/>
      <c r="CO31" s="621"/>
      <c r="CP31" s="621"/>
      <c r="CQ31" s="622"/>
      <c r="CR31" s="623">
        <v>51389</v>
      </c>
      <c r="CS31" s="653"/>
      <c r="CT31" s="653"/>
      <c r="CU31" s="653"/>
      <c r="CV31" s="653"/>
      <c r="CW31" s="653"/>
      <c r="CX31" s="653"/>
      <c r="CY31" s="654"/>
      <c r="CZ31" s="628">
        <v>0.5</v>
      </c>
      <c r="DA31" s="655"/>
      <c r="DB31" s="655"/>
      <c r="DC31" s="658"/>
      <c r="DD31" s="632">
        <v>51389</v>
      </c>
      <c r="DE31" s="653"/>
      <c r="DF31" s="653"/>
      <c r="DG31" s="653"/>
      <c r="DH31" s="653"/>
      <c r="DI31" s="653"/>
      <c r="DJ31" s="653"/>
      <c r="DK31" s="654"/>
      <c r="DL31" s="632">
        <v>51389</v>
      </c>
      <c r="DM31" s="653"/>
      <c r="DN31" s="653"/>
      <c r="DO31" s="653"/>
      <c r="DP31" s="653"/>
      <c r="DQ31" s="653"/>
      <c r="DR31" s="653"/>
      <c r="DS31" s="653"/>
      <c r="DT31" s="653"/>
      <c r="DU31" s="653"/>
      <c r="DV31" s="654"/>
      <c r="DW31" s="628">
        <v>0.8</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584145</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53"/>
      <c r="BI32" s="653"/>
      <c r="BJ32" s="653"/>
      <c r="BK32" s="653"/>
      <c r="BL32" s="653"/>
      <c r="BM32" s="629">
        <v>97.3</v>
      </c>
      <c r="BN32" s="653"/>
      <c r="BO32" s="653"/>
      <c r="BP32" s="653"/>
      <c r="BQ32" s="669"/>
      <c r="BR32" s="680">
        <v>99.3</v>
      </c>
      <c r="BS32" s="653"/>
      <c r="BT32" s="653"/>
      <c r="BU32" s="653"/>
      <c r="BV32" s="653"/>
      <c r="BW32" s="653"/>
      <c r="BX32" s="629">
        <v>97.5</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64827</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99.3</v>
      </c>
      <c r="BH33" s="682"/>
      <c r="BI33" s="682"/>
      <c r="BJ33" s="682"/>
      <c r="BK33" s="682"/>
      <c r="BL33" s="682"/>
      <c r="BM33" s="683">
        <v>93.4</v>
      </c>
      <c r="BN33" s="682"/>
      <c r="BO33" s="682"/>
      <c r="BP33" s="682"/>
      <c r="BQ33" s="684"/>
      <c r="BR33" s="681">
        <v>99.2</v>
      </c>
      <c r="BS33" s="682"/>
      <c r="BT33" s="682"/>
      <c r="BU33" s="682"/>
      <c r="BV33" s="682"/>
      <c r="BW33" s="682"/>
      <c r="BX33" s="683">
        <v>93.1</v>
      </c>
      <c r="BY33" s="682"/>
      <c r="BZ33" s="682"/>
      <c r="CA33" s="682"/>
      <c r="CB33" s="684"/>
      <c r="CD33" s="620" t="s">
        <v>308</v>
      </c>
      <c r="CE33" s="621"/>
      <c r="CF33" s="621"/>
      <c r="CG33" s="621"/>
      <c r="CH33" s="621"/>
      <c r="CI33" s="621"/>
      <c r="CJ33" s="621"/>
      <c r="CK33" s="621"/>
      <c r="CL33" s="621"/>
      <c r="CM33" s="621"/>
      <c r="CN33" s="621"/>
      <c r="CO33" s="621"/>
      <c r="CP33" s="621"/>
      <c r="CQ33" s="622"/>
      <c r="CR33" s="623">
        <v>5421464</v>
      </c>
      <c r="CS33" s="653"/>
      <c r="CT33" s="653"/>
      <c r="CU33" s="653"/>
      <c r="CV33" s="653"/>
      <c r="CW33" s="653"/>
      <c r="CX33" s="653"/>
      <c r="CY33" s="654"/>
      <c r="CZ33" s="628">
        <v>47.9</v>
      </c>
      <c r="DA33" s="655"/>
      <c r="DB33" s="655"/>
      <c r="DC33" s="658"/>
      <c r="DD33" s="632">
        <v>4438399</v>
      </c>
      <c r="DE33" s="653"/>
      <c r="DF33" s="653"/>
      <c r="DG33" s="653"/>
      <c r="DH33" s="653"/>
      <c r="DI33" s="653"/>
      <c r="DJ33" s="653"/>
      <c r="DK33" s="654"/>
      <c r="DL33" s="632">
        <v>3114286</v>
      </c>
      <c r="DM33" s="653"/>
      <c r="DN33" s="653"/>
      <c r="DO33" s="653"/>
      <c r="DP33" s="653"/>
      <c r="DQ33" s="653"/>
      <c r="DR33" s="653"/>
      <c r="DS33" s="653"/>
      <c r="DT33" s="653"/>
      <c r="DU33" s="653"/>
      <c r="DV33" s="654"/>
      <c r="DW33" s="628">
        <v>48.3</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325793</v>
      </c>
      <c r="S34" s="624"/>
      <c r="T34" s="624"/>
      <c r="U34" s="624"/>
      <c r="V34" s="624"/>
      <c r="W34" s="624"/>
      <c r="X34" s="624"/>
      <c r="Y34" s="625"/>
      <c r="Z34" s="626">
        <v>2.8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2119359</v>
      </c>
      <c r="CS34" s="624"/>
      <c r="CT34" s="624"/>
      <c r="CU34" s="624"/>
      <c r="CV34" s="624"/>
      <c r="CW34" s="624"/>
      <c r="CX34" s="624"/>
      <c r="CY34" s="625"/>
      <c r="CZ34" s="628">
        <v>18.7</v>
      </c>
      <c r="DA34" s="655"/>
      <c r="DB34" s="655"/>
      <c r="DC34" s="658"/>
      <c r="DD34" s="632">
        <v>1723065</v>
      </c>
      <c r="DE34" s="624"/>
      <c r="DF34" s="624"/>
      <c r="DG34" s="624"/>
      <c r="DH34" s="624"/>
      <c r="DI34" s="624"/>
      <c r="DJ34" s="624"/>
      <c r="DK34" s="625"/>
      <c r="DL34" s="632">
        <v>1313254</v>
      </c>
      <c r="DM34" s="624"/>
      <c r="DN34" s="624"/>
      <c r="DO34" s="624"/>
      <c r="DP34" s="624"/>
      <c r="DQ34" s="624"/>
      <c r="DR34" s="624"/>
      <c r="DS34" s="624"/>
      <c r="DT34" s="624"/>
      <c r="DU34" s="624"/>
      <c r="DV34" s="625"/>
      <c r="DW34" s="628">
        <v>20.399999999999999</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449043</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35118</v>
      </c>
      <c r="CS35" s="653"/>
      <c r="CT35" s="653"/>
      <c r="CU35" s="653"/>
      <c r="CV35" s="653"/>
      <c r="CW35" s="653"/>
      <c r="CX35" s="653"/>
      <c r="CY35" s="654"/>
      <c r="CZ35" s="628">
        <v>0.3</v>
      </c>
      <c r="DA35" s="655"/>
      <c r="DB35" s="655"/>
      <c r="DC35" s="658"/>
      <c r="DD35" s="632">
        <v>29203</v>
      </c>
      <c r="DE35" s="653"/>
      <c r="DF35" s="653"/>
      <c r="DG35" s="653"/>
      <c r="DH35" s="653"/>
      <c r="DI35" s="653"/>
      <c r="DJ35" s="653"/>
      <c r="DK35" s="654"/>
      <c r="DL35" s="632">
        <v>29203</v>
      </c>
      <c r="DM35" s="653"/>
      <c r="DN35" s="653"/>
      <c r="DO35" s="653"/>
      <c r="DP35" s="653"/>
      <c r="DQ35" s="653"/>
      <c r="DR35" s="653"/>
      <c r="DS35" s="653"/>
      <c r="DT35" s="653"/>
      <c r="DU35" s="653"/>
      <c r="DV35" s="654"/>
      <c r="DW35" s="628">
        <v>0.5</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640597</v>
      </c>
      <c r="S36" s="624"/>
      <c r="T36" s="624"/>
      <c r="U36" s="624"/>
      <c r="V36" s="624"/>
      <c r="W36" s="624"/>
      <c r="X36" s="624"/>
      <c r="Y36" s="625"/>
      <c r="Z36" s="626">
        <v>5.4</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1331422</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26027</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1675546</v>
      </c>
      <c r="CS36" s="624"/>
      <c r="CT36" s="624"/>
      <c r="CU36" s="624"/>
      <c r="CV36" s="624"/>
      <c r="CW36" s="624"/>
      <c r="CX36" s="624"/>
      <c r="CY36" s="625"/>
      <c r="CZ36" s="628">
        <v>14.8</v>
      </c>
      <c r="DA36" s="655"/>
      <c r="DB36" s="655"/>
      <c r="DC36" s="658"/>
      <c r="DD36" s="632">
        <v>1293048</v>
      </c>
      <c r="DE36" s="624"/>
      <c r="DF36" s="624"/>
      <c r="DG36" s="624"/>
      <c r="DH36" s="624"/>
      <c r="DI36" s="624"/>
      <c r="DJ36" s="624"/>
      <c r="DK36" s="625"/>
      <c r="DL36" s="632">
        <v>942793</v>
      </c>
      <c r="DM36" s="624"/>
      <c r="DN36" s="624"/>
      <c r="DO36" s="624"/>
      <c r="DP36" s="624"/>
      <c r="DQ36" s="624"/>
      <c r="DR36" s="624"/>
      <c r="DS36" s="624"/>
      <c r="DT36" s="624"/>
      <c r="DU36" s="624"/>
      <c r="DV36" s="625"/>
      <c r="DW36" s="628">
        <v>14.6</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151742</v>
      </c>
      <c r="S37" s="624"/>
      <c r="T37" s="624"/>
      <c r="U37" s="624"/>
      <c r="V37" s="624"/>
      <c r="W37" s="624"/>
      <c r="X37" s="624"/>
      <c r="Y37" s="625"/>
      <c r="Z37" s="626">
        <v>1.3</v>
      </c>
      <c r="AA37" s="626"/>
      <c r="AB37" s="626"/>
      <c r="AC37" s="626"/>
      <c r="AD37" s="627">
        <v>1209</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280388</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7762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829459</v>
      </c>
      <c r="CS37" s="653"/>
      <c r="CT37" s="653"/>
      <c r="CU37" s="653"/>
      <c r="CV37" s="653"/>
      <c r="CW37" s="653"/>
      <c r="CX37" s="653"/>
      <c r="CY37" s="654"/>
      <c r="CZ37" s="628">
        <v>7.3</v>
      </c>
      <c r="DA37" s="655"/>
      <c r="DB37" s="655"/>
      <c r="DC37" s="658"/>
      <c r="DD37" s="632">
        <v>579065</v>
      </c>
      <c r="DE37" s="653"/>
      <c r="DF37" s="653"/>
      <c r="DG37" s="653"/>
      <c r="DH37" s="653"/>
      <c r="DI37" s="653"/>
      <c r="DJ37" s="653"/>
      <c r="DK37" s="654"/>
      <c r="DL37" s="632">
        <v>515418</v>
      </c>
      <c r="DM37" s="653"/>
      <c r="DN37" s="653"/>
      <c r="DO37" s="653"/>
      <c r="DP37" s="653"/>
      <c r="DQ37" s="653"/>
      <c r="DR37" s="653"/>
      <c r="DS37" s="653"/>
      <c r="DT37" s="653"/>
      <c r="DU37" s="653"/>
      <c r="DV37" s="654"/>
      <c r="DW37" s="628">
        <v>8</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987400</v>
      </c>
      <c r="S38" s="624"/>
      <c r="T38" s="624"/>
      <c r="U38" s="624"/>
      <c r="V38" s="624"/>
      <c r="W38" s="624"/>
      <c r="X38" s="624"/>
      <c r="Y38" s="625"/>
      <c r="Z38" s="626">
        <v>8.4</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42004</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2545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1009030</v>
      </c>
      <c r="CS38" s="624"/>
      <c r="CT38" s="624"/>
      <c r="CU38" s="624"/>
      <c r="CV38" s="624"/>
      <c r="CW38" s="624"/>
      <c r="CX38" s="624"/>
      <c r="CY38" s="625"/>
      <c r="CZ38" s="628">
        <v>8.9</v>
      </c>
      <c r="DA38" s="655"/>
      <c r="DB38" s="655"/>
      <c r="DC38" s="658"/>
      <c r="DD38" s="632">
        <v>824363</v>
      </c>
      <c r="DE38" s="624"/>
      <c r="DF38" s="624"/>
      <c r="DG38" s="624"/>
      <c r="DH38" s="624"/>
      <c r="DI38" s="624"/>
      <c r="DJ38" s="624"/>
      <c r="DK38" s="625"/>
      <c r="DL38" s="632">
        <v>794290</v>
      </c>
      <c r="DM38" s="624"/>
      <c r="DN38" s="624"/>
      <c r="DO38" s="624"/>
      <c r="DP38" s="624"/>
      <c r="DQ38" s="624"/>
      <c r="DR38" s="624"/>
      <c r="DS38" s="624"/>
      <c r="DT38" s="624"/>
      <c r="DU38" s="624"/>
      <c r="DV38" s="625"/>
      <c r="DW38" s="628">
        <v>12.3</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4115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543065</v>
      </c>
      <c r="CS39" s="653"/>
      <c r="CT39" s="653"/>
      <c r="CU39" s="653"/>
      <c r="CV39" s="653"/>
      <c r="CW39" s="653"/>
      <c r="CX39" s="653"/>
      <c r="CY39" s="654"/>
      <c r="CZ39" s="628">
        <v>4.8</v>
      </c>
      <c r="DA39" s="655"/>
      <c r="DB39" s="655"/>
      <c r="DC39" s="658"/>
      <c r="DD39" s="632">
        <v>533974</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34800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106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39346</v>
      </c>
      <c r="CS40" s="624"/>
      <c r="CT40" s="624"/>
      <c r="CU40" s="624"/>
      <c r="CV40" s="624"/>
      <c r="CW40" s="624"/>
      <c r="CX40" s="624"/>
      <c r="CY40" s="625"/>
      <c r="CZ40" s="628">
        <v>0.3</v>
      </c>
      <c r="DA40" s="655"/>
      <c r="DB40" s="655"/>
      <c r="DC40" s="658"/>
      <c r="DD40" s="632">
        <v>34746</v>
      </c>
      <c r="DE40" s="624"/>
      <c r="DF40" s="624"/>
      <c r="DG40" s="624"/>
      <c r="DH40" s="624"/>
      <c r="DI40" s="624"/>
      <c r="DJ40" s="624"/>
      <c r="DK40" s="625"/>
      <c r="DL40" s="632">
        <v>34746</v>
      </c>
      <c r="DM40" s="624"/>
      <c r="DN40" s="624"/>
      <c r="DO40" s="624"/>
      <c r="DP40" s="624"/>
      <c r="DQ40" s="624"/>
      <c r="DR40" s="624"/>
      <c r="DS40" s="624"/>
      <c r="DT40" s="624"/>
      <c r="DU40" s="624"/>
      <c r="DV40" s="625"/>
      <c r="DW40" s="628">
        <v>0.5</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11799105</v>
      </c>
      <c r="S41" s="699"/>
      <c r="T41" s="699"/>
      <c r="U41" s="699"/>
      <c r="V41" s="699"/>
      <c r="W41" s="699"/>
      <c r="X41" s="699"/>
      <c r="Y41" s="700"/>
      <c r="Z41" s="701">
        <v>100</v>
      </c>
      <c r="AA41" s="701"/>
      <c r="AB41" s="701"/>
      <c r="AC41" s="701"/>
      <c r="AD41" s="702">
        <v>6415967</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192593</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816437</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407</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1549465</v>
      </c>
      <c r="CS42" s="653"/>
      <c r="CT42" s="653"/>
      <c r="CU42" s="653"/>
      <c r="CV42" s="653"/>
      <c r="CW42" s="653"/>
      <c r="CX42" s="653"/>
      <c r="CY42" s="654"/>
      <c r="CZ42" s="628">
        <v>13.7</v>
      </c>
      <c r="DA42" s="655"/>
      <c r="DB42" s="655"/>
      <c r="DC42" s="658"/>
      <c r="DD42" s="632">
        <v>435650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52094</v>
      </c>
      <c r="CS43" s="653"/>
      <c r="CT43" s="653"/>
      <c r="CU43" s="653"/>
      <c r="CV43" s="653"/>
      <c r="CW43" s="653"/>
      <c r="CX43" s="653"/>
      <c r="CY43" s="654"/>
      <c r="CZ43" s="628">
        <v>0.5</v>
      </c>
      <c r="DA43" s="655"/>
      <c r="DB43" s="655"/>
      <c r="DC43" s="658"/>
      <c r="DD43" s="632">
        <v>52094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1117994</v>
      </c>
      <c r="CS44" s="624"/>
      <c r="CT44" s="624"/>
      <c r="CU44" s="624"/>
      <c r="CV44" s="624"/>
      <c r="CW44" s="624"/>
      <c r="CX44" s="624"/>
      <c r="CY44" s="625"/>
      <c r="CZ44" s="628">
        <v>9.9</v>
      </c>
      <c r="DA44" s="629"/>
      <c r="DB44" s="629"/>
      <c r="DC44" s="635"/>
      <c r="DD44" s="632">
        <v>380748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486823</v>
      </c>
      <c r="CS45" s="653"/>
      <c r="CT45" s="653"/>
      <c r="CU45" s="653"/>
      <c r="CV45" s="653"/>
      <c r="CW45" s="653"/>
      <c r="CX45" s="653"/>
      <c r="CY45" s="654"/>
      <c r="CZ45" s="628">
        <v>4.3</v>
      </c>
      <c r="DA45" s="655"/>
      <c r="DB45" s="655"/>
      <c r="DC45" s="658"/>
      <c r="DD45" s="632">
        <v>7166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608291</v>
      </c>
      <c r="CS46" s="624"/>
      <c r="CT46" s="624"/>
      <c r="CU46" s="624"/>
      <c r="CV46" s="624"/>
      <c r="CW46" s="624"/>
      <c r="CX46" s="624"/>
      <c r="CY46" s="625"/>
      <c r="CZ46" s="628">
        <v>5.4</v>
      </c>
      <c r="DA46" s="629"/>
      <c r="DB46" s="629"/>
      <c r="DC46" s="635"/>
      <c r="DD46" s="632">
        <v>373172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431471</v>
      </c>
      <c r="CS47" s="653"/>
      <c r="CT47" s="653"/>
      <c r="CU47" s="653"/>
      <c r="CV47" s="653"/>
      <c r="CW47" s="653"/>
      <c r="CX47" s="653"/>
      <c r="CY47" s="654"/>
      <c r="CZ47" s="628">
        <v>3.8</v>
      </c>
      <c r="DA47" s="655"/>
      <c r="DB47" s="655"/>
      <c r="DC47" s="658"/>
      <c r="DD47" s="632">
        <v>54902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11330104</v>
      </c>
      <c r="CS49" s="682"/>
      <c r="CT49" s="682"/>
      <c r="CU49" s="682"/>
      <c r="CV49" s="682"/>
      <c r="CW49" s="682"/>
      <c r="CX49" s="682"/>
      <c r="CY49" s="711"/>
      <c r="CZ49" s="703">
        <v>100</v>
      </c>
      <c r="DA49" s="712"/>
      <c r="DB49" s="712"/>
      <c r="DC49" s="713"/>
      <c r="DD49" s="714">
        <v>8406613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qwxG3E8wleBhwSrYcQojkDDdTgkMFSLjGTRXzlMekQOwj4SaURkMkkvLsXbtwnyVXvNtgnmDwuSU63wzAfQUg==" saltValue="q2UZelvSCfSkOG1w22KA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B29" sqref="B29:P2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4" t="s">
        <v>372</v>
      </c>
      <c r="DH5" s="765"/>
      <c r="DI5" s="765"/>
      <c r="DJ5" s="765"/>
      <c r="DK5" s="766"/>
      <c r="DL5" s="764" t="s">
        <v>373</v>
      </c>
      <c r="DM5" s="765"/>
      <c r="DN5" s="765"/>
      <c r="DO5" s="765"/>
      <c r="DP5" s="766"/>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11704</v>
      </c>
      <c r="R7" s="753"/>
      <c r="S7" s="753"/>
      <c r="T7" s="753"/>
      <c r="U7" s="753"/>
      <c r="V7" s="753">
        <v>11235</v>
      </c>
      <c r="W7" s="753"/>
      <c r="X7" s="753"/>
      <c r="Y7" s="753"/>
      <c r="Z7" s="753"/>
      <c r="AA7" s="753">
        <f>Q7-V7</f>
        <v>469</v>
      </c>
      <c r="AB7" s="753"/>
      <c r="AC7" s="753"/>
      <c r="AD7" s="753"/>
      <c r="AE7" s="754"/>
      <c r="AF7" s="755">
        <v>404</v>
      </c>
      <c r="AG7" s="756"/>
      <c r="AH7" s="756"/>
      <c r="AI7" s="756"/>
      <c r="AJ7" s="757"/>
      <c r="AK7" s="758"/>
      <c r="AL7" s="759"/>
      <c r="AM7" s="759"/>
      <c r="AN7" s="759"/>
      <c r="AO7" s="759"/>
      <c r="AP7" s="759">
        <v>12392</v>
      </c>
      <c r="AQ7" s="759"/>
      <c r="AR7" s="759"/>
      <c r="AS7" s="759"/>
      <c r="AT7" s="759"/>
      <c r="AU7" s="760"/>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1" t="s">
        <v>376</v>
      </c>
      <c r="C8" s="782"/>
      <c r="D8" s="782"/>
      <c r="E8" s="782"/>
      <c r="F8" s="782"/>
      <c r="G8" s="782"/>
      <c r="H8" s="782"/>
      <c r="I8" s="782"/>
      <c r="J8" s="782"/>
      <c r="K8" s="782"/>
      <c r="L8" s="782"/>
      <c r="M8" s="782"/>
      <c r="N8" s="782"/>
      <c r="O8" s="782"/>
      <c r="P8" s="783"/>
      <c r="Q8" s="784">
        <v>171</v>
      </c>
      <c r="R8" s="785"/>
      <c r="S8" s="785"/>
      <c r="T8" s="785"/>
      <c r="U8" s="785"/>
      <c r="V8" s="785">
        <v>171</v>
      </c>
      <c r="W8" s="785"/>
      <c r="X8" s="785"/>
      <c r="Y8" s="785"/>
      <c r="Z8" s="785"/>
      <c r="AA8" s="785">
        <v>0</v>
      </c>
      <c r="AB8" s="785"/>
      <c r="AC8" s="785"/>
      <c r="AD8" s="785"/>
      <c r="AE8" s="786"/>
      <c r="AF8" s="787">
        <v>0</v>
      </c>
      <c r="AG8" s="788"/>
      <c r="AH8" s="788"/>
      <c r="AI8" s="788"/>
      <c r="AJ8" s="789"/>
      <c r="AK8" s="770">
        <v>62</v>
      </c>
      <c r="AL8" s="771"/>
      <c r="AM8" s="771"/>
      <c r="AN8" s="771"/>
      <c r="AO8" s="771"/>
      <c r="AP8" s="771">
        <v>96</v>
      </c>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x14ac:dyDescent="0.15">
      <c r="A9" s="238">
        <v>3</v>
      </c>
      <c r="B9" s="781" t="s">
        <v>377</v>
      </c>
      <c r="C9" s="782"/>
      <c r="D9" s="782"/>
      <c r="E9" s="782"/>
      <c r="F9" s="782"/>
      <c r="G9" s="782"/>
      <c r="H9" s="782"/>
      <c r="I9" s="782"/>
      <c r="J9" s="782"/>
      <c r="K9" s="782"/>
      <c r="L9" s="782"/>
      <c r="M9" s="782"/>
      <c r="N9" s="782"/>
      <c r="O9" s="782"/>
      <c r="P9" s="783"/>
      <c r="Q9" s="784">
        <v>86</v>
      </c>
      <c r="R9" s="785"/>
      <c r="S9" s="785"/>
      <c r="T9" s="785"/>
      <c r="U9" s="785"/>
      <c r="V9" s="785">
        <v>86</v>
      </c>
      <c r="W9" s="785"/>
      <c r="X9" s="785"/>
      <c r="Y9" s="785"/>
      <c r="Z9" s="785"/>
      <c r="AA9" s="785">
        <v>0</v>
      </c>
      <c r="AB9" s="785"/>
      <c r="AC9" s="785"/>
      <c r="AD9" s="785"/>
      <c r="AE9" s="786"/>
      <c r="AF9" s="787">
        <v>0</v>
      </c>
      <c r="AG9" s="788"/>
      <c r="AH9" s="788"/>
      <c r="AI9" s="788"/>
      <c r="AJ9" s="789"/>
      <c r="AK9" s="770">
        <v>85</v>
      </c>
      <c r="AL9" s="771"/>
      <c r="AM9" s="771"/>
      <c r="AN9" s="771"/>
      <c r="AO9" s="771"/>
      <c r="AP9" s="771">
        <v>198</v>
      </c>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378</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379</v>
      </c>
      <c r="B23" s="790" t="s">
        <v>380</v>
      </c>
      <c r="C23" s="791"/>
      <c r="D23" s="791"/>
      <c r="E23" s="791"/>
      <c r="F23" s="791"/>
      <c r="G23" s="791"/>
      <c r="H23" s="791"/>
      <c r="I23" s="791"/>
      <c r="J23" s="791"/>
      <c r="K23" s="791"/>
      <c r="L23" s="791"/>
      <c r="M23" s="791"/>
      <c r="N23" s="791"/>
      <c r="O23" s="791"/>
      <c r="P23" s="792"/>
      <c r="Q23" s="793">
        <v>11814</v>
      </c>
      <c r="R23" s="794"/>
      <c r="S23" s="794"/>
      <c r="T23" s="794"/>
      <c r="U23" s="794"/>
      <c r="V23" s="794">
        <v>11345</v>
      </c>
      <c r="W23" s="794"/>
      <c r="X23" s="794"/>
      <c r="Y23" s="794"/>
      <c r="Z23" s="794"/>
      <c r="AA23" s="794">
        <v>469</v>
      </c>
      <c r="AB23" s="794"/>
      <c r="AC23" s="794"/>
      <c r="AD23" s="794"/>
      <c r="AE23" s="795"/>
      <c r="AF23" s="796">
        <v>404</v>
      </c>
      <c r="AG23" s="794"/>
      <c r="AH23" s="794"/>
      <c r="AI23" s="794"/>
      <c r="AJ23" s="797"/>
      <c r="AK23" s="798"/>
      <c r="AL23" s="799"/>
      <c r="AM23" s="799"/>
      <c r="AN23" s="799"/>
      <c r="AO23" s="799"/>
      <c r="AP23" s="794">
        <v>12686</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381</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5" t="s">
        <v>386</v>
      </c>
      <c r="AG26" s="816"/>
      <c r="AH26" s="816"/>
      <c r="AI26" s="816"/>
      <c r="AJ26" s="817"/>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3">
        <v>2427</v>
      </c>
      <c r="R28" s="824"/>
      <c r="S28" s="824"/>
      <c r="T28" s="824"/>
      <c r="U28" s="824"/>
      <c r="V28" s="824">
        <v>2401</v>
      </c>
      <c r="W28" s="824"/>
      <c r="X28" s="824"/>
      <c r="Y28" s="824"/>
      <c r="Z28" s="824"/>
      <c r="AA28" s="824">
        <f t="shared" ref="AA28:AA33" si="0">Q28-V28</f>
        <v>26</v>
      </c>
      <c r="AB28" s="824"/>
      <c r="AC28" s="824"/>
      <c r="AD28" s="824"/>
      <c r="AE28" s="825"/>
      <c r="AF28" s="826">
        <v>26</v>
      </c>
      <c r="AG28" s="824"/>
      <c r="AH28" s="824"/>
      <c r="AI28" s="824"/>
      <c r="AJ28" s="827"/>
      <c r="AK28" s="828">
        <v>193</v>
      </c>
      <c r="AL28" s="829"/>
      <c r="AM28" s="829"/>
      <c r="AN28" s="829"/>
      <c r="AO28" s="829"/>
      <c r="AP28" s="829" t="s">
        <v>490</v>
      </c>
      <c r="AQ28" s="829"/>
      <c r="AR28" s="829"/>
      <c r="AS28" s="829"/>
      <c r="AT28" s="829"/>
      <c r="AU28" s="829" t="s">
        <v>490</v>
      </c>
      <c r="AV28" s="829"/>
      <c r="AW28" s="829"/>
      <c r="AX28" s="829"/>
      <c r="AY28" s="829"/>
      <c r="AZ28" s="830" t="s">
        <v>490</v>
      </c>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392</v>
      </c>
      <c r="C29" s="782"/>
      <c r="D29" s="782"/>
      <c r="E29" s="782"/>
      <c r="F29" s="782"/>
      <c r="G29" s="782"/>
      <c r="H29" s="782"/>
      <c r="I29" s="782"/>
      <c r="J29" s="782"/>
      <c r="K29" s="782"/>
      <c r="L29" s="782"/>
      <c r="M29" s="782"/>
      <c r="N29" s="782"/>
      <c r="O29" s="782"/>
      <c r="P29" s="783"/>
      <c r="Q29" s="784">
        <v>2749</v>
      </c>
      <c r="R29" s="785"/>
      <c r="S29" s="785"/>
      <c r="T29" s="785"/>
      <c r="U29" s="785"/>
      <c r="V29" s="785">
        <v>2636</v>
      </c>
      <c r="W29" s="785"/>
      <c r="X29" s="785"/>
      <c r="Y29" s="785"/>
      <c r="Z29" s="785"/>
      <c r="AA29" s="785">
        <f t="shared" si="0"/>
        <v>113</v>
      </c>
      <c r="AB29" s="785"/>
      <c r="AC29" s="785"/>
      <c r="AD29" s="785"/>
      <c r="AE29" s="786"/>
      <c r="AF29" s="787">
        <v>113</v>
      </c>
      <c r="AG29" s="788"/>
      <c r="AH29" s="788"/>
      <c r="AI29" s="788"/>
      <c r="AJ29" s="789"/>
      <c r="AK29" s="835">
        <v>436</v>
      </c>
      <c r="AL29" s="831"/>
      <c r="AM29" s="831"/>
      <c r="AN29" s="831"/>
      <c r="AO29" s="831"/>
      <c r="AP29" s="831" t="s">
        <v>490</v>
      </c>
      <c r="AQ29" s="831"/>
      <c r="AR29" s="831"/>
      <c r="AS29" s="831"/>
      <c r="AT29" s="831"/>
      <c r="AU29" s="831" t="s">
        <v>490</v>
      </c>
      <c r="AV29" s="831"/>
      <c r="AW29" s="831"/>
      <c r="AX29" s="831"/>
      <c r="AY29" s="831"/>
      <c r="AZ29" s="832" t="s">
        <v>490</v>
      </c>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393</v>
      </c>
      <c r="C30" s="782"/>
      <c r="D30" s="782"/>
      <c r="E30" s="782"/>
      <c r="F30" s="782"/>
      <c r="G30" s="782"/>
      <c r="H30" s="782"/>
      <c r="I30" s="782"/>
      <c r="J30" s="782"/>
      <c r="K30" s="782"/>
      <c r="L30" s="782"/>
      <c r="M30" s="782"/>
      <c r="N30" s="782"/>
      <c r="O30" s="782"/>
      <c r="P30" s="783"/>
      <c r="Q30" s="784">
        <v>628</v>
      </c>
      <c r="R30" s="785"/>
      <c r="S30" s="785"/>
      <c r="T30" s="785"/>
      <c r="U30" s="785"/>
      <c r="V30" s="785">
        <v>620</v>
      </c>
      <c r="W30" s="785"/>
      <c r="X30" s="785"/>
      <c r="Y30" s="785"/>
      <c r="Z30" s="785"/>
      <c r="AA30" s="785">
        <f t="shared" si="0"/>
        <v>8</v>
      </c>
      <c r="AB30" s="785"/>
      <c r="AC30" s="785"/>
      <c r="AD30" s="785"/>
      <c r="AE30" s="786"/>
      <c r="AF30" s="787">
        <v>8</v>
      </c>
      <c r="AG30" s="788"/>
      <c r="AH30" s="788"/>
      <c r="AI30" s="788"/>
      <c r="AJ30" s="789"/>
      <c r="AK30" s="835">
        <v>378</v>
      </c>
      <c r="AL30" s="831"/>
      <c r="AM30" s="831"/>
      <c r="AN30" s="831"/>
      <c r="AO30" s="831"/>
      <c r="AP30" s="831" t="s">
        <v>490</v>
      </c>
      <c r="AQ30" s="831"/>
      <c r="AR30" s="831"/>
      <c r="AS30" s="831"/>
      <c r="AT30" s="831"/>
      <c r="AU30" s="831" t="s">
        <v>490</v>
      </c>
      <c r="AV30" s="831"/>
      <c r="AW30" s="831"/>
      <c r="AX30" s="831"/>
      <c r="AY30" s="831"/>
      <c r="AZ30" s="832" t="s">
        <v>490</v>
      </c>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394</v>
      </c>
      <c r="C31" s="782"/>
      <c r="D31" s="782"/>
      <c r="E31" s="782"/>
      <c r="F31" s="782"/>
      <c r="G31" s="782"/>
      <c r="H31" s="782"/>
      <c r="I31" s="782"/>
      <c r="J31" s="782"/>
      <c r="K31" s="782"/>
      <c r="L31" s="782"/>
      <c r="M31" s="782"/>
      <c r="N31" s="782"/>
      <c r="O31" s="782"/>
      <c r="P31" s="783"/>
      <c r="Q31" s="784">
        <v>7</v>
      </c>
      <c r="R31" s="785"/>
      <c r="S31" s="785"/>
      <c r="T31" s="785"/>
      <c r="U31" s="785"/>
      <c r="V31" s="785">
        <v>6</v>
      </c>
      <c r="W31" s="785"/>
      <c r="X31" s="785"/>
      <c r="Y31" s="785"/>
      <c r="Z31" s="785"/>
      <c r="AA31" s="785">
        <f t="shared" si="0"/>
        <v>1</v>
      </c>
      <c r="AB31" s="785"/>
      <c r="AC31" s="785"/>
      <c r="AD31" s="785"/>
      <c r="AE31" s="786"/>
      <c r="AF31" s="787">
        <v>1</v>
      </c>
      <c r="AG31" s="788"/>
      <c r="AH31" s="788"/>
      <c r="AI31" s="788"/>
      <c r="AJ31" s="789"/>
      <c r="AK31" s="835">
        <v>6</v>
      </c>
      <c r="AL31" s="831"/>
      <c r="AM31" s="831"/>
      <c r="AN31" s="831"/>
      <c r="AO31" s="831"/>
      <c r="AP31" s="831" t="s">
        <v>490</v>
      </c>
      <c r="AQ31" s="831"/>
      <c r="AR31" s="831"/>
      <c r="AS31" s="831"/>
      <c r="AT31" s="831"/>
      <c r="AU31" s="831" t="s">
        <v>490</v>
      </c>
      <c r="AV31" s="831"/>
      <c r="AW31" s="831"/>
      <c r="AX31" s="831"/>
      <c r="AY31" s="831"/>
      <c r="AZ31" s="832" t="s">
        <v>490</v>
      </c>
      <c r="BA31" s="832"/>
      <c r="BB31" s="832"/>
      <c r="BC31" s="832"/>
      <c r="BD31" s="832"/>
      <c r="BE31" s="833"/>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395</v>
      </c>
      <c r="C32" s="782"/>
      <c r="D32" s="782"/>
      <c r="E32" s="782"/>
      <c r="F32" s="782"/>
      <c r="G32" s="782"/>
      <c r="H32" s="782"/>
      <c r="I32" s="782"/>
      <c r="J32" s="782"/>
      <c r="K32" s="782"/>
      <c r="L32" s="782"/>
      <c r="M32" s="782"/>
      <c r="N32" s="782"/>
      <c r="O32" s="782"/>
      <c r="P32" s="783"/>
      <c r="Q32" s="784">
        <v>372</v>
      </c>
      <c r="R32" s="785"/>
      <c r="S32" s="785"/>
      <c r="T32" s="785"/>
      <c r="U32" s="785"/>
      <c r="V32" s="785">
        <v>360</v>
      </c>
      <c r="W32" s="785"/>
      <c r="X32" s="785"/>
      <c r="Y32" s="785"/>
      <c r="Z32" s="785"/>
      <c r="AA32" s="785">
        <f t="shared" si="0"/>
        <v>12</v>
      </c>
      <c r="AB32" s="785"/>
      <c r="AC32" s="785"/>
      <c r="AD32" s="785"/>
      <c r="AE32" s="786"/>
      <c r="AF32" s="787">
        <v>927</v>
      </c>
      <c r="AG32" s="788"/>
      <c r="AH32" s="788"/>
      <c r="AI32" s="788"/>
      <c r="AJ32" s="789"/>
      <c r="AK32" s="835">
        <v>42</v>
      </c>
      <c r="AL32" s="831"/>
      <c r="AM32" s="831"/>
      <c r="AN32" s="831"/>
      <c r="AO32" s="831"/>
      <c r="AP32" s="831">
        <v>1040</v>
      </c>
      <c r="AQ32" s="831"/>
      <c r="AR32" s="831"/>
      <c r="AS32" s="831"/>
      <c r="AT32" s="831"/>
      <c r="AU32" s="831">
        <v>284</v>
      </c>
      <c r="AV32" s="831"/>
      <c r="AW32" s="831"/>
      <c r="AX32" s="831"/>
      <c r="AY32" s="831"/>
      <c r="AZ32" s="832" t="s">
        <v>490</v>
      </c>
      <c r="BA32" s="832"/>
      <c r="BB32" s="832"/>
      <c r="BC32" s="832"/>
      <c r="BD32" s="832"/>
      <c r="BE32" s="833" t="s">
        <v>396</v>
      </c>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397</v>
      </c>
      <c r="C33" s="782"/>
      <c r="D33" s="782"/>
      <c r="E33" s="782"/>
      <c r="F33" s="782"/>
      <c r="G33" s="782"/>
      <c r="H33" s="782"/>
      <c r="I33" s="782"/>
      <c r="J33" s="782"/>
      <c r="K33" s="782"/>
      <c r="L33" s="782"/>
      <c r="M33" s="782"/>
      <c r="N33" s="782"/>
      <c r="O33" s="782"/>
      <c r="P33" s="783"/>
      <c r="Q33" s="784">
        <v>477</v>
      </c>
      <c r="R33" s="785"/>
      <c r="S33" s="785"/>
      <c r="T33" s="785"/>
      <c r="U33" s="785"/>
      <c r="V33" s="785">
        <v>450</v>
      </c>
      <c r="W33" s="785"/>
      <c r="X33" s="785"/>
      <c r="Y33" s="785"/>
      <c r="Z33" s="785"/>
      <c r="AA33" s="785">
        <f t="shared" si="0"/>
        <v>27</v>
      </c>
      <c r="AB33" s="785"/>
      <c r="AC33" s="785"/>
      <c r="AD33" s="785"/>
      <c r="AE33" s="786"/>
      <c r="AF33" s="787">
        <v>75</v>
      </c>
      <c r="AG33" s="788"/>
      <c r="AH33" s="788"/>
      <c r="AI33" s="788"/>
      <c r="AJ33" s="789"/>
      <c r="AK33" s="835">
        <v>280</v>
      </c>
      <c r="AL33" s="831"/>
      <c r="AM33" s="831"/>
      <c r="AN33" s="831"/>
      <c r="AO33" s="831"/>
      <c r="AP33" s="831">
        <v>2882</v>
      </c>
      <c r="AQ33" s="831"/>
      <c r="AR33" s="831"/>
      <c r="AS33" s="831"/>
      <c r="AT33" s="831"/>
      <c r="AU33" s="831">
        <v>1752</v>
      </c>
      <c r="AV33" s="831"/>
      <c r="AW33" s="831"/>
      <c r="AX33" s="831"/>
      <c r="AY33" s="831"/>
      <c r="AZ33" s="832" t="s">
        <v>490</v>
      </c>
      <c r="BA33" s="832"/>
      <c r="BB33" s="832"/>
      <c r="BC33" s="832"/>
      <c r="BD33" s="832"/>
      <c r="BE33" s="833" t="s">
        <v>396</v>
      </c>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398</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379</v>
      </c>
      <c r="B63" s="790" t="s">
        <v>399</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1150</v>
      </c>
      <c r="AG63" s="845"/>
      <c r="AH63" s="845"/>
      <c r="AI63" s="845"/>
      <c r="AJ63" s="846"/>
      <c r="AK63" s="847"/>
      <c r="AL63" s="842"/>
      <c r="AM63" s="842"/>
      <c r="AN63" s="842"/>
      <c r="AO63" s="842"/>
      <c r="AP63" s="845">
        <f>SUM(AP28:AT62)</f>
        <v>3922</v>
      </c>
      <c r="AQ63" s="845"/>
      <c r="AR63" s="845"/>
      <c r="AS63" s="845"/>
      <c r="AT63" s="845"/>
      <c r="AU63" s="845">
        <f>SUM(AU28:AY62)</f>
        <v>2036</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5" t="s">
        <v>386</v>
      </c>
      <c r="AG66" s="816"/>
      <c r="AH66" s="816"/>
      <c r="AI66" s="816"/>
      <c r="AJ66" s="856"/>
      <c r="AK66" s="733" t="s">
        <v>387</v>
      </c>
      <c r="AL66" s="728"/>
      <c r="AM66" s="728"/>
      <c r="AN66" s="728"/>
      <c r="AO66" s="729"/>
      <c r="AP66" s="733" t="s">
        <v>388</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553</v>
      </c>
      <c r="C68" s="871"/>
      <c r="D68" s="871"/>
      <c r="E68" s="871"/>
      <c r="F68" s="871"/>
      <c r="G68" s="871"/>
      <c r="H68" s="871"/>
      <c r="I68" s="871"/>
      <c r="J68" s="871"/>
      <c r="K68" s="871"/>
      <c r="L68" s="871"/>
      <c r="M68" s="871"/>
      <c r="N68" s="871"/>
      <c r="O68" s="871"/>
      <c r="P68" s="872"/>
      <c r="Q68" s="873">
        <v>3843</v>
      </c>
      <c r="R68" s="867"/>
      <c r="S68" s="867"/>
      <c r="T68" s="867"/>
      <c r="U68" s="867"/>
      <c r="V68" s="867">
        <v>3646</v>
      </c>
      <c r="W68" s="867"/>
      <c r="X68" s="867"/>
      <c r="Y68" s="867"/>
      <c r="Z68" s="867"/>
      <c r="AA68" s="867">
        <v>197</v>
      </c>
      <c r="AB68" s="867"/>
      <c r="AC68" s="867"/>
      <c r="AD68" s="867"/>
      <c r="AE68" s="867"/>
      <c r="AF68" s="867">
        <v>197</v>
      </c>
      <c r="AG68" s="867"/>
      <c r="AH68" s="867"/>
      <c r="AI68" s="867"/>
      <c r="AJ68" s="867"/>
      <c r="AK68" s="867">
        <v>6</v>
      </c>
      <c r="AL68" s="867"/>
      <c r="AM68" s="867"/>
      <c r="AN68" s="867"/>
      <c r="AO68" s="867"/>
      <c r="AP68" s="867" t="s">
        <v>490</v>
      </c>
      <c r="AQ68" s="867"/>
      <c r="AR68" s="867"/>
      <c r="AS68" s="867"/>
      <c r="AT68" s="867"/>
      <c r="AU68" s="867" t="s">
        <v>490</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554</v>
      </c>
      <c r="C69" s="875"/>
      <c r="D69" s="875"/>
      <c r="E69" s="875"/>
      <c r="F69" s="875"/>
      <c r="G69" s="875"/>
      <c r="H69" s="875"/>
      <c r="I69" s="875"/>
      <c r="J69" s="875"/>
      <c r="K69" s="875"/>
      <c r="L69" s="875"/>
      <c r="M69" s="875"/>
      <c r="N69" s="875"/>
      <c r="O69" s="875"/>
      <c r="P69" s="876"/>
      <c r="Q69" s="877">
        <v>187</v>
      </c>
      <c r="R69" s="831"/>
      <c r="S69" s="831"/>
      <c r="T69" s="831"/>
      <c r="U69" s="831"/>
      <c r="V69" s="831">
        <v>182</v>
      </c>
      <c r="W69" s="831"/>
      <c r="X69" s="831"/>
      <c r="Y69" s="831"/>
      <c r="Z69" s="831"/>
      <c r="AA69" s="831">
        <v>5</v>
      </c>
      <c r="AB69" s="831"/>
      <c r="AC69" s="831"/>
      <c r="AD69" s="831"/>
      <c r="AE69" s="831"/>
      <c r="AF69" s="831">
        <v>5</v>
      </c>
      <c r="AG69" s="831"/>
      <c r="AH69" s="831"/>
      <c r="AI69" s="831"/>
      <c r="AJ69" s="831"/>
      <c r="AK69" s="831" t="s">
        <v>563</v>
      </c>
      <c r="AL69" s="831"/>
      <c r="AM69" s="831"/>
      <c r="AN69" s="831"/>
      <c r="AO69" s="831"/>
      <c r="AP69" s="831">
        <v>6</v>
      </c>
      <c r="AQ69" s="831"/>
      <c r="AR69" s="831"/>
      <c r="AS69" s="831"/>
      <c r="AT69" s="831"/>
      <c r="AU69" s="831">
        <v>2</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555</v>
      </c>
      <c r="C70" s="875"/>
      <c r="D70" s="875"/>
      <c r="E70" s="875"/>
      <c r="F70" s="875"/>
      <c r="G70" s="875"/>
      <c r="H70" s="875"/>
      <c r="I70" s="875"/>
      <c r="J70" s="875"/>
      <c r="K70" s="875"/>
      <c r="L70" s="875"/>
      <c r="M70" s="875"/>
      <c r="N70" s="875"/>
      <c r="O70" s="875"/>
      <c r="P70" s="876"/>
      <c r="Q70" s="877">
        <v>2331</v>
      </c>
      <c r="R70" s="831"/>
      <c r="S70" s="831"/>
      <c r="T70" s="831"/>
      <c r="U70" s="831"/>
      <c r="V70" s="831">
        <v>2290</v>
      </c>
      <c r="W70" s="831"/>
      <c r="X70" s="831"/>
      <c r="Y70" s="831"/>
      <c r="Z70" s="831"/>
      <c r="AA70" s="831">
        <v>41</v>
      </c>
      <c r="AB70" s="831"/>
      <c r="AC70" s="831"/>
      <c r="AD70" s="831"/>
      <c r="AE70" s="831"/>
      <c r="AF70" s="831">
        <v>41</v>
      </c>
      <c r="AG70" s="831"/>
      <c r="AH70" s="831"/>
      <c r="AI70" s="831"/>
      <c r="AJ70" s="831"/>
      <c r="AK70" s="831">
        <v>418</v>
      </c>
      <c r="AL70" s="831"/>
      <c r="AM70" s="831"/>
      <c r="AN70" s="831"/>
      <c r="AO70" s="831"/>
      <c r="AP70" s="831" t="s">
        <v>563</v>
      </c>
      <c r="AQ70" s="831"/>
      <c r="AR70" s="831"/>
      <c r="AS70" s="831"/>
      <c r="AT70" s="831"/>
      <c r="AU70" s="831" t="s">
        <v>563</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556</v>
      </c>
      <c r="C71" s="875"/>
      <c r="D71" s="875"/>
      <c r="E71" s="875"/>
      <c r="F71" s="875"/>
      <c r="G71" s="875"/>
      <c r="H71" s="875"/>
      <c r="I71" s="875"/>
      <c r="J71" s="875"/>
      <c r="K71" s="875"/>
      <c r="L71" s="875"/>
      <c r="M71" s="875"/>
      <c r="N71" s="875"/>
      <c r="O71" s="875"/>
      <c r="P71" s="876"/>
      <c r="Q71" s="878">
        <v>688</v>
      </c>
      <c r="R71" s="879"/>
      <c r="S71" s="879"/>
      <c r="T71" s="879"/>
      <c r="U71" s="835"/>
      <c r="V71" s="880">
        <v>683</v>
      </c>
      <c r="W71" s="879"/>
      <c r="X71" s="879"/>
      <c r="Y71" s="879"/>
      <c r="Z71" s="835"/>
      <c r="AA71" s="880">
        <v>40</v>
      </c>
      <c r="AB71" s="879"/>
      <c r="AC71" s="879"/>
      <c r="AD71" s="879"/>
      <c r="AE71" s="835"/>
      <c r="AF71" s="880">
        <v>0</v>
      </c>
      <c r="AG71" s="879"/>
      <c r="AH71" s="879"/>
      <c r="AI71" s="879"/>
      <c r="AJ71" s="835"/>
      <c r="AK71" s="880" t="s">
        <v>490</v>
      </c>
      <c r="AL71" s="879"/>
      <c r="AM71" s="879"/>
      <c r="AN71" s="879"/>
      <c r="AO71" s="835"/>
      <c r="AP71" s="880">
        <v>566</v>
      </c>
      <c r="AQ71" s="879"/>
      <c r="AR71" s="879"/>
      <c r="AS71" s="879"/>
      <c r="AT71" s="835"/>
      <c r="AU71" s="880" t="s">
        <v>490</v>
      </c>
      <c r="AV71" s="879"/>
      <c r="AW71" s="879"/>
      <c r="AX71" s="879"/>
      <c r="AY71" s="835"/>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557</v>
      </c>
      <c r="C72" s="875"/>
      <c r="D72" s="875"/>
      <c r="E72" s="875"/>
      <c r="F72" s="875"/>
      <c r="G72" s="875"/>
      <c r="H72" s="875"/>
      <c r="I72" s="875"/>
      <c r="J72" s="875"/>
      <c r="K72" s="875"/>
      <c r="L72" s="875"/>
      <c r="M72" s="875"/>
      <c r="N72" s="875"/>
      <c r="O72" s="875"/>
      <c r="P72" s="876"/>
      <c r="Q72" s="877">
        <v>72</v>
      </c>
      <c r="R72" s="831"/>
      <c r="S72" s="831"/>
      <c r="T72" s="831"/>
      <c r="U72" s="831"/>
      <c r="V72" s="831">
        <v>61</v>
      </c>
      <c r="W72" s="831"/>
      <c r="X72" s="831"/>
      <c r="Y72" s="831"/>
      <c r="Z72" s="831"/>
      <c r="AA72" s="831">
        <v>12</v>
      </c>
      <c r="AB72" s="831"/>
      <c r="AC72" s="831"/>
      <c r="AD72" s="831"/>
      <c r="AE72" s="831"/>
      <c r="AF72" s="831">
        <v>12</v>
      </c>
      <c r="AG72" s="831"/>
      <c r="AH72" s="831"/>
      <c r="AI72" s="831"/>
      <c r="AJ72" s="831"/>
      <c r="AK72" s="831">
        <v>3</v>
      </c>
      <c r="AL72" s="831"/>
      <c r="AM72" s="831"/>
      <c r="AN72" s="831"/>
      <c r="AO72" s="831"/>
      <c r="AP72" s="831" t="s">
        <v>563</v>
      </c>
      <c r="AQ72" s="831"/>
      <c r="AR72" s="831"/>
      <c r="AS72" s="831"/>
      <c r="AT72" s="831"/>
      <c r="AU72" s="831" t="s">
        <v>563</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558</v>
      </c>
      <c r="C73" s="875"/>
      <c r="D73" s="875"/>
      <c r="E73" s="875"/>
      <c r="F73" s="875"/>
      <c r="G73" s="875"/>
      <c r="H73" s="875"/>
      <c r="I73" s="875"/>
      <c r="J73" s="875"/>
      <c r="K73" s="875"/>
      <c r="L73" s="875"/>
      <c r="M73" s="875"/>
      <c r="N73" s="875"/>
      <c r="O73" s="875"/>
      <c r="P73" s="876"/>
      <c r="Q73" s="877">
        <v>636</v>
      </c>
      <c r="R73" s="831"/>
      <c r="S73" s="831"/>
      <c r="T73" s="831"/>
      <c r="U73" s="831"/>
      <c r="V73" s="831">
        <v>624</v>
      </c>
      <c r="W73" s="831"/>
      <c r="X73" s="831"/>
      <c r="Y73" s="831"/>
      <c r="Z73" s="831"/>
      <c r="AA73" s="831">
        <v>11</v>
      </c>
      <c r="AB73" s="831"/>
      <c r="AC73" s="831"/>
      <c r="AD73" s="831"/>
      <c r="AE73" s="831"/>
      <c r="AF73" s="831">
        <v>11</v>
      </c>
      <c r="AG73" s="831"/>
      <c r="AH73" s="831"/>
      <c r="AI73" s="831"/>
      <c r="AJ73" s="831"/>
      <c r="AK73" s="831" t="s">
        <v>563</v>
      </c>
      <c r="AL73" s="831"/>
      <c r="AM73" s="831"/>
      <c r="AN73" s="831"/>
      <c r="AO73" s="831"/>
      <c r="AP73" s="831">
        <v>129</v>
      </c>
      <c r="AQ73" s="831"/>
      <c r="AR73" s="831"/>
      <c r="AS73" s="831"/>
      <c r="AT73" s="831"/>
      <c r="AU73" s="831">
        <v>60</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559</v>
      </c>
      <c r="C74" s="875"/>
      <c r="D74" s="875"/>
      <c r="E74" s="875"/>
      <c r="F74" s="875"/>
      <c r="G74" s="875"/>
      <c r="H74" s="875"/>
      <c r="I74" s="875"/>
      <c r="J74" s="875"/>
      <c r="K74" s="875"/>
      <c r="L74" s="875"/>
      <c r="M74" s="875"/>
      <c r="N74" s="875"/>
      <c r="O74" s="875"/>
      <c r="P74" s="876"/>
      <c r="Q74" s="877">
        <v>1509</v>
      </c>
      <c r="R74" s="831"/>
      <c r="S74" s="831"/>
      <c r="T74" s="831"/>
      <c r="U74" s="831"/>
      <c r="V74" s="831">
        <v>1220</v>
      </c>
      <c r="W74" s="831"/>
      <c r="X74" s="831"/>
      <c r="Y74" s="831"/>
      <c r="Z74" s="831"/>
      <c r="AA74" s="831">
        <v>289</v>
      </c>
      <c r="AB74" s="831"/>
      <c r="AC74" s="831"/>
      <c r="AD74" s="831"/>
      <c r="AE74" s="831"/>
      <c r="AF74" s="831">
        <v>289</v>
      </c>
      <c r="AG74" s="831"/>
      <c r="AH74" s="831"/>
      <c r="AI74" s="831"/>
      <c r="AJ74" s="831"/>
      <c r="AK74" s="831">
        <v>2</v>
      </c>
      <c r="AL74" s="831"/>
      <c r="AM74" s="831"/>
      <c r="AN74" s="831"/>
      <c r="AO74" s="831"/>
      <c r="AP74" s="831">
        <v>105</v>
      </c>
      <c r="AQ74" s="831"/>
      <c r="AR74" s="831"/>
      <c r="AS74" s="831"/>
      <c r="AT74" s="831"/>
      <c r="AU74" s="831">
        <v>13</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560</v>
      </c>
      <c r="C75" s="875"/>
      <c r="D75" s="875"/>
      <c r="E75" s="875"/>
      <c r="F75" s="875"/>
      <c r="G75" s="875"/>
      <c r="H75" s="875"/>
      <c r="I75" s="875"/>
      <c r="J75" s="875"/>
      <c r="K75" s="875"/>
      <c r="L75" s="875"/>
      <c r="M75" s="875"/>
      <c r="N75" s="875"/>
      <c r="O75" s="875"/>
      <c r="P75" s="876"/>
      <c r="Q75" s="878">
        <v>116</v>
      </c>
      <c r="R75" s="879"/>
      <c r="S75" s="879"/>
      <c r="T75" s="879"/>
      <c r="U75" s="835"/>
      <c r="V75" s="880">
        <v>116</v>
      </c>
      <c r="W75" s="879"/>
      <c r="X75" s="879"/>
      <c r="Y75" s="879"/>
      <c r="Z75" s="835"/>
      <c r="AA75" s="880" t="s">
        <v>490</v>
      </c>
      <c r="AB75" s="879"/>
      <c r="AC75" s="879"/>
      <c r="AD75" s="879"/>
      <c r="AE75" s="835"/>
      <c r="AF75" s="880" t="s">
        <v>490</v>
      </c>
      <c r="AG75" s="879"/>
      <c r="AH75" s="879"/>
      <c r="AI75" s="879"/>
      <c r="AJ75" s="835"/>
      <c r="AK75" s="880" t="s">
        <v>490</v>
      </c>
      <c r="AL75" s="879"/>
      <c r="AM75" s="879"/>
      <c r="AN75" s="879"/>
      <c r="AO75" s="835"/>
      <c r="AP75" s="880" t="s">
        <v>490</v>
      </c>
      <c r="AQ75" s="879"/>
      <c r="AR75" s="879"/>
      <c r="AS75" s="879"/>
      <c r="AT75" s="835"/>
      <c r="AU75" s="880" t="s">
        <v>490</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561</v>
      </c>
      <c r="C76" s="875"/>
      <c r="D76" s="875"/>
      <c r="E76" s="875"/>
      <c r="F76" s="875"/>
      <c r="G76" s="875"/>
      <c r="H76" s="875"/>
      <c r="I76" s="875"/>
      <c r="J76" s="875"/>
      <c r="K76" s="875"/>
      <c r="L76" s="875"/>
      <c r="M76" s="875"/>
      <c r="N76" s="875"/>
      <c r="O76" s="875"/>
      <c r="P76" s="876"/>
      <c r="Q76" s="878">
        <v>110</v>
      </c>
      <c r="R76" s="879"/>
      <c r="S76" s="879"/>
      <c r="T76" s="879"/>
      <c r="U76" s="835"/>
      <c r="V76" s="880">
        <v>102</v>
      </c>
      <c r="W76" s="879"/>
      <c r="X76" s="879"/>
      <c r="Y76" s="879"/>
      <c r="Z76" s="835"/>
      <c r="AA76" s="880">
        <v>8</v>
      </c>
      <c r="AB76" s="879"/>
      <c r="AC76" s="879"/>
      <c r="AD76" s="879"/>
      <c r="AE76" s="835"/>
      <c r="AF76" s="880">
        <v>8</v>
      </c>
      <c r="AG76" s="879"/>
      <c r="AH76" s="879"/>
      <c r="AI76" s="879"/>
      <c r="AJ76" s="835"/>
      <c r="AK76" s="880" t="s">
        <v>490</v>
      </c>
      <c r="AL76" s="879"/>
      <c r="AM76" s="879"/>
      <c r="AN76" s="879"/>
      <c r="AO76" s="835"/>
      <c r="AP76" s="880" t="s">
        <v>490</v>
      </c>
      <c r="AQ76" s="879"/>
      <c r="AR76" s="879"/>
      <c r="AS76" s="879"/>
      <c r="AT76" s="835"/>
      <c r="AU76" s="880" t="s">
        <v>490</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562</v>
      </c>
      <c r="C77" s="875"/>
      <c r="D77" s="875"/>
      <c r="E77" s="875"/>
      <c r="F77" s="875"/>
      <c r="G77" s="875"/>
      <c r="H77" s="875"/>
      <c r="I77" s="875"/>
      <c r="J77" s="875"/>
      <c r="K77" s="875"/>
      <c r="L77" s="875"/>
      <c r="M77" s="875"/>
      <c r="N77" s="875"/>
      <c r="O77" s="875"/>
      <c r="P77" s="876"/>
      <c r="Q77" s="878">
        <v>158054</v>
      </c>
      <c r="R77" s="879"/>
      <c r="S77" s="879"/>
      <c r="T77" s="879"/>
      <c r="U77" s="835"/>
      <c r="V77" s="880">
        <v>156982</v>
      </c>
      <c r="W77" s="879"/>
      <c r="X77" s="879"/>
      <c r="Y77" s="879"/>
      <c r="Z77" s="835"/>
      <c r="AA77" s="880">
        <v>1071</v>
      </c>
      <c r="AB77" s="879"/>
      <c r="AC77" s="879"/>
      <c r="AD77" s="879"/>
      <c r="AE77" s="835"/>
      <c r="AF77" s="880">
        <v>1071</v>
      </c>
      <c r="AG77" s="879"/>
      <c r="AH77" s="879"/>
      <c r="AI77" s="879"/>
      <c r="AJ77" s="835"/>
      <c r="AK77" s="880" t="s">
        <v>490</v>
      </c>
      <c r="AL77" s="879"/>
      <c r="AM77" s="879"/>
      <c r="AN77" s="879"/>
      <c r="AO77" s="835"/>
      <c r="AP77" s="880" t="s">
        <v>490</v>
      </c>
      <c r="AQ77" s="879"/>
      <c r="AR77" s="879"/>
      <c r="AS77" s="879"/>
      <c r="AT77" s="835"/>
      <c r="AU77" s="880" t="s">
        <v>490</v>
      </c>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379</v>
      </c>
      <c r="B88" s="790" t="s">
        <v>403</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c r="AG88" s="845"/>
      <c r="AH88" s="845"/>
      <c r="AI88" s="845"/>
      <c r="AJ88" s="845"/>
      <c r="AK88" s="842"/>
      <c r="AL88" s="842"/>
      <c r="AM88" s="842"/>
      <c r="AN88" s="842"/>
      <c r="AO88" s="842"/>
      <c r="AP88" s="845"/>
      <c r="AQ88" s="845"/>
      <c r="AR88" s="845"/>
      <c r="AS88" s="845"/>
      <c r="AT88" s="845"/>
      <c r="AU88" s="845"/>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90" t="s">
        <v>404</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412</v>
      </c>
      <c r="AB109" s="894"/>
      <c r="AC109" s="894"/>
      <c r="AD109" s="894"/>
      <c r="AE109" s="895"/>
      <c r="AF109" s="893" t="s">
        <v>413</v>
      </c>
      <c r="AG109" s="894"/>
      <c r="AH109" s="894"/>
      <c r="AI109" s="894"/>
      <c r="AJ109" s="895"/>
      <c r="AK109" s="893" t="s">
        <v>295</v>
      </c>
      <c r="AL109" s="894"/>
      <c r="AM109" s="894"/>
      <c r="AN109" s="894"/>
      <c r="AO109" s="895"/>
      <c r="AP109" s="893" t="s">
        <v>414</v>
      </c>
      <c r="AQ109" s="894"/>
      <c r="AR109" s="894"/>
      <c r="AS109" s="894"/>
      <c r="AT109" s="896"/>
      <c r="AU109" s="913" t="s">
        <v>411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412</v>
      </c>
      <c r="BR109" s="894"/>
      <c r="BS109" s="894"/>
      <c r="BT109" s="894"/>
      <c r="BU109" s="895"/>
      <c r="BV109" s="893" t="s">
        <v>413</v>
      </c>
      <c r="BW109" s="894"/>
      <c r="BX109" s="894"/>
      <c r="BY109" s="894"/>
      <c r="BZ109" s="895"/>
      <c r="CA109" s="893" t="s">
        <v>295</v>
      </c>
      <c r="CB109" s="894"/>
      <c r="CC109" s="894"/>
      <c r="CD109" s="894"/>
      <c r="CE109" s="895"/>
      <c r="CF109" s="914" t="s">
        <v>414</v>
      </c>
      <c r="CG109" s="914"/>
      <c r="CH109" s="914"/>
      <c r="CI109" s="914"/>
      <c r="CJ109" s="914"/>
      <c r="CK109" s="893" t="s">
        <v>415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412</v>
      </c>
      <c r="DH109" s="894"/>
      <c r="DI109" s="894"/>
      <c r="DJ109" s="894"/>
      <c r="DK109" s="895"/>
      <c r="DL109" s="893" t="s">
        <v>413</v>
      </c>
      <c r="DM109" s="894"/>
      <c r="DN109" s="894"/>
      <c r="DO109" s="894"/>
      <c r="DP109" s="895"/>
      <c r="DQ109" s="893" t="s">
        <v>295</v>
      </c>
      <c r="DR109" s="894"/>
      <c r="DS109" s="894"/>
      <c r="DT109" s="894"/>
      <c r="DU109" s="895"/>
      <c r="DV109" s="893" t="s">
        <v>414</v>
      </c>
      <c r="DW109" s="894"/>
      <c r="DX109" s="894"/>
      <c r="DY109" s="894"/>
      <c r="DZ109" s="896"/>
    </row>
    <row r="110" spans="1:131" s="230" customFormat="1" ht="26.25" customHeight="1" x14ac:dyDescent="0.15">
      <c r="A110" s="897" t="s">
        <v>416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1508602</v>
      </c>
      <c r="AB110" s="901"/>
      <c r="AC110" s="901"/>
      <c r="AD110" s="901"/>
      <c r="AE110" s="902"/>
      <c r="AF110" s="903">
        <v>1519553</v>
      </c>
      <c r="AG110" s="901"/>
      <c r="AH110" s="901"/>
      <c r="AI110" s="901"/>
      <c r="AJ110" s="902"/>
      <c r="AK110" s="903">
        <v>1522544</v>
      </c>
      <c r="AL110" s="901"/>
      <c r="AM110" s="901"/>
      <c r="AN110" s="901"/>
      <c r="AO110" s="902"/>
      <c r="AP110" s="904">
        <v>29.3</v>
      </c>
      <c r="AQ110" s="905"/>
      <c r="AR110" s="905"/>
      <c r="AS110" s="905"/>
      <c r="AT110" s="906"/>
      <c r="AU110" s="907" t="s">
        <v>69</v>
      </c>
      <c r="AV110" s="908"/>
      <c r="AW110" s="908"/>
      <c r="AX110" s="908"/>
      <c r="AY110" s="908"/>
      <c r="AZ110" s="930" t="s">
        <v>417</v>
      </c>
      <c r="BA110" s="898"/>
      <c r="BB110" s="898"/>
      <c r="BC110" s="898"/>
      <c r="BD110" s="898"/>
      <c r="BE110" s="898"/>
      <c r="BF110" s="898"/>
      <c r="BG110" s="898"/>
      <c r="BH110" s="898"/>
      <c r="BI110" s="898"/>
      <c r="BJ110" s="898"/>
      <c r="BK110" s="898"/>
      <c r="BL110" s="898"/>
      <c r="BM110" s="898"/>
      <c r="BN110" s="898"/>
      <c r="BO110" s="898"/>
      <c r="BP110" s="899"/>
      <c r="BQ110" s="931">
        <v>14089388</v>
      </c>
      <c r="BR110" s="932"/>
      <c r="BS110" s="932"/>
      <c r="BT110" s="932"/>
      <c r="BU110" s="932"/>
      <c r="BV110" s="932">
        <v>13190287</v>
      </c>
      <c r="BW110" s="932"/>
      <c r="BX110" s="932"/>
      <c r="BY110" s="932"/>
      <c r="BZ110" s="932"/>
      <c r="CA110" s="932">
        <v>12685836</v>
      </c>
      <c r="CB110" s="932"/>
      <c r="CC110" s="932"/>
      <c r="CD110" s="932"/>
      <c r="CE110" s="932"/>
      <c r="CF110" s="945">
        <v>244</v>
      </c>
      <c r="CG110" s="946"/>
      <c r="CH110" s="946"/>
      <c r="CI110" s="946"/>
      <c r="CJ110" s="946"/>
      <c r="CK110" s="947" t="s">
        <v>418</v>
      </c>
      <c r="CL110" s="948"/>
      <c r="CM110" s="930" t="s">
        <v>419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420</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421</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422</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423</v>
      </c>
      <c r="B112" s="954"/>
      <c r="C112" s="924" t="s">
        <v>424</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425</v>
      </c>
      <c r="BA112" s="924"/>
      <c r="BB112" s="924"/>
      <c r="BC112" s="924"/>
      <c r="BD112" s="924"/>
      <c r="BE112" s="924"/>
      <c r="BF112" s="924"/>
      <c r="BG112" s="924"/>
      <c r="BH112" s="924"/>
      <c r="BI112" s="924"/>
      <c r="BJ112" s="924"/>
      <c r="BK112" s="924"/>
      <c r="BL112" s="924"/>
      <c r="BM112" s="924"/>
      <c r="BN112" s="924"/>
      <c r="BO112" s="924"/>
      <c r="BP112" s="925"/>
      <c r="BQ112" s="926">
        <v>2378107</v>
      </c>
      <c r="BR112" s="927"/>
      <c r="BS112" s="927"/>
      <c r="BT112" s="927"/>
      <c r="BU112" s="927"/>
      <c r="BV112" s="927">
        <v>2173647</v>
      </c>
      <c r="BW112" s="927"/>
      <c r="BX112" s="927"/>
      <c r="BY112" s="927"/>
      <c r="BZ112" s="927"/>
      <c r="CA112" s="927">
        <v>2036514</v>
      </c>
      <c r="CB112" s="927"/>
      <c r="CC112" s="927"/>
      <c r="CD112" s="927"/>
      <c r="CE112" s="927"/>
      <c r="CF112" s="921">
        <v>39.200000000000003</v>
      </c>
      <c r="CG112" s="922"/>
      <c r="CH112" s="922"/>
      <c r="CI112" s="922"/>
      <c r="CJ112" s="922"/>
      <c r="CK112" s="949"/>
      <c r="CL112" s="950"/>
      <c r="CM112" s="923" t="s">
        <v>426</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427</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214092</v>
      </c>
      <c r="AB113" s="939"/>
      <c r="AC113" s="939"/>
      <c r="AD113" s="939"/>
      <c r="AE113" s="940"/>
      <c r="AF113" s="941">
        <v>220557</v>
      </c>
      <c r="AG113" s="939"/>
      <c r="AH113" s="939"/>
      <c r="AI113" s="939"/>
      <c r="AJ113" s="940"/>
      <c r="AK113" s="941">
        <v>222573</v>
      </c>
      <c r="AL113" s="939"/>
      <c r="AM113" s="939"/>
      <c r="AN113" s="939"/>
      <c r="AO113" s="940"/>
      <c r="AP113" s="942">
        <v>4.3</v>
      </c>
      <c r="AQ113" s="943"/>
      <c r="AR113" s="943"/>
      <c r="AS113" s="943"/>
      <c r="AT113" s="944"/>
      <c r="AU113" s="909"/>
      <c r="AV113" s="910"/>
      <c r="AW113" s="910"/>
      <c r="AX113" s="910"/>
      <c r="AY113" s="910"/>
      <c r="AZ113" s="923" t="s">
        <v>428</v>
      </c>
      <c r="BA113" s="924"/>
      <c r="BB113" s="924"/>
      <c r="BC113" s="924"/>
      <c r="BD113" s="924"/>
      <c r="BE113" s="924"/>
      <c r="BF113" s="924"/>
      <c r="BG113" s="924"/>
      <c r="BH113" s="924"/>
      <c r="BI113" s="924"/>
      <c r="BJ113" s="924"/>
      <c r="BK113" s="924"/>
      <c r="BL113" s="924"/>
      <c r="BM113" s="924"/>
      <c r="BN113" s="924"/>
      <c r="BO113" s="924"/>
      <c r="BP113" s="925"/>
      <c r="BQ113" s="926">
        <v>169983</v>
      </c>
      <c r="BR113" s="927"/>
      <c r="BS113" s="927"/>
      <c r="BT113" s="927"/>
      <c r="BU113" s="927"/>
      <c r="BV113" s="927">
        <v>107609</v>
      </c>
      <c r="BW113" s="927"/>
      <c r="BX113" s="927"/>
      <c r="BY113" s="927"/>
      <c r="BZ113" s="927"/>
      <c r="CA113" s="927">
        <v>74718</v>
      </c>
      <c r="CB113" s="927"/>
      <c r="CC113" s="927"/>
      <c r="CD113" s="927"/>
      <c r="CE113" s="927"/>
      <c r="CF113" s="921">
        <v>1.4</v>
      </c>
      <c r="CG113" s="922"/>
      <c r="CH113" s="922"/>
      <c r="CI113" s="922"/>
      <c r="CJ113" s="922"/>
      <c r="CK113" s="949"/>
      <c r="CL113" s="950"/>
      <c r="CM113" s="923" t="s">
        <v>429</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430</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73853</v>
      </c>
      <c r="AB114" s="960"/>
      <c r="AC114" s="960"/>
      <c r="AD114" s="960"/>
      <c r="AE114" s="961"/>
      <c r="AF114" s="962">
        <v>73228</v>
      </c>
      <c r="AG114" s="960"/>
      <c r="AH114" s="960"/>
      <c r="AI114" s="960"/>
      <c r="AJ114" s="961"/>
      <c r="AK114" s="962">
        <v>68093</v>
      </c>
      <c r="AL114" s="960"/>
      <c r="AM114" s="960"/>
      <c r="AN114" s="960"/>
      <c r="AO114" s="961"/>
      <c r="AP114" s="963">
        <v>1.3</v>
      </c>
      <c r="AQ114" s="964"/>
      <c r="AR114" s="964"/>
      <c r="AS114" s="964"/>
      <c r="AT114" s="965"/>
      <c r="AU114" s="909"/>
      <c r="AV114" s="910"/>
      <c r="AW114" s="910"/>
      <c r="AX114" s="910"/>
      <c r="AY114" s="910"/>
      <c r="AZ114" s="923" t="s">
        <v>431</v>
      </c>
      <c r="BA114" s="924"/>
      <c r="BB114" s="924"/>
      <c r="BC114" s="924"/>
      <c r="BD114" s="924"/>
      <c r="BE114" s="924"/>
      <c r="BF114" s="924"/>
      <c r="BG114" s="924"/>
      <c r="BH114" s="924"/>
      <c r="BI114" s="924"/>
      <c r="BJ114" s="924"/>
      <c r="BK114" s="924"/>
      <c r="BL114" s="924"/>
      <c r="BM114" s="924"/>
      <c r="BN114" s="924"/>
      <c r="BO114" s="924"/>
      <c r="BP114" s="925"/>
      <c r="BQ114" s="926">
        <v>1587833</v>
      </c>
      <c r="BR114" s="927"/>
      <c r="BS114" s="927"/>
      <c r="BT114" s="927"/>
      <c r="BU114" s="927"/>
      <c r="BV114" s="927">
        <v>1590563</v>
      </c>
      <c r="BW114" s="927"/>
      <c r="BX114" s="927"/>
      <c r="BY114" s="927"/>
      <c r="BZ114" s="927"/>
      <c r="CA114" s="927">
        <v>1633828</v>
      </c>
      <c r="CB114" s="927"/>
      <c r="CC114" s="927"/>
      <c r="CD114" s="927"/>
      <c r="CE114" s="927"/>
      <c r="CF114" s="921">
        <v>31.4</v>
      </c>
      <c r="CG114" s="922"/>
      <c r="CH114" s="922"/>
      <c r="CI114" s="922"/>
      <c r="CJ114" s="922"/>
      <c r="CK114" s="949"/>
      <c r="CL114" s="950"/>
      <c r="CM114" s="923" t="s">
        <v>432</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433</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56</v>
      </c>
      <c r="AB115" s="939"/>
      <c r="AC115" s="939"/>
      <c r="AD115" s="939"/>
      <c r="AE115" s="940"/>
      <c r="AF115" s="941">
        <v>35</v>
      </c>
      <c r="AG115" s="939"/>
      <c r="AH115" s="939"/>
      <c r="AI115" s="939"/>
      <c r="AJ115" s="940"/>
      <c r="AK115" s="941">
        <v>15</v>
      </c>
      <c r="AL115" s="939"/>
      <c r="AM115" s="939"/>
      <c r="AN115" s="939"/>
      <c r="AO115" s="940"/>
      <c r="AP115" s="942">
        <v>0</v>
      </c>
      <c r="AQ115" s="943"/>
      <c r="AR115" s="943"/>
      <c r="AS115" s="943"/>
      <c r="AT115" s="944"/>
      <c r="AU115" s="909"/>
      <c r="AV115" s="910"/>
      <c r="AW115" s="910"/>
      <c r="AX115" s="910"/>
      <c r="AY115" s="910"/>
      <c r="AZ115" s="923" t="s">
        <v>434</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435</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437</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438</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439</v>
      </c>
      <c r="Z117" s="895"/>
      <c r="AA117" s="979">
        <v>1796603</v>
      </c>
      <c r="AB117" s="980"/>
      <c r="AC117" s="980"/>
      <c r="AD117" s="980"/>
      <c r="AE117" s="981"/>
      <c r="AF117" s="982">
        <v>1813373</v>
      </c>
      <c r="AG117" s="980"/>
      <c r="AH117" s="980"/>
      <c r="AI117" s="980"/>
      <c r="AJ117" s="981"/>
      <c r="AK117" s="982">
        <v>1813225</v>
      </c>
      <c r="AL117" s="980"/>
      <c r="AM117" s="980"/>
      <c r="AN117" s="980"/>
      <c r="AO117" s="981"/>
      <c r="AP117" s="983"/>
      <c r="AQ117" s="984"/>
      <c r="AR117" s="984"/>
      <c r="AS117" s="984"/>
      <c r="AT117" s="985"/>
      <c r="AU117" s="909"/>
      <c r="AV117" s="910"/>
      <c r="AW117" s="910"/>
      <c r="AX117" s="910"/>
      <c r="AY117" s="910"/>
      <c r="AZ117" s="975" t="s">
        <v>440</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441</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412</v>
      </c>
      <c r="AB118" s="894"/>
      <c r="AC118" s="894"/>
      <c r="AD118" s="894"/>
      <c r="AE118" s="895"/>
      <c r="AF118" s="893" t="s">
        <v>413</v>
      </c>
      <c r="AG118" s="894"/>
      <c r="AH118" s="894"/>
      <c r="AI118" s="894"/>
      <c r="AJ118" s="895"/>
      <c r="AK118" s="893" t="s">
        <v>295</v>
      </c>
      <c r="AL118" s="894"/>
      <c r="AM118" s="894"/>
      <c r="AN118" s="894"/>
      <c r="AO118" s="895"/>
      <c r="AP118" s="971" t="s">
        <v>414</v>
      </c>
      <c r="AQ118" s="972"/>
      <c r="AR118" s="972"/>
      <c r="AS118" s="972"/>
      <c r="AT118" s="973"/>
      <c r="AU118" s="909"/>
      <c r="AV118" s="910"/>
      <c r="AW118" s="910"/>
      <c r="AX118" s="910"/>
      <c r="AY118" s="910"/>
      <c r="AZ118" s="974" t="s">
        <v>442</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443</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8" t="s">
        <v>418</v>
      </c>
      <c r="B119" s="948"/>
      <c r="C119" s="930" t="s">
        <v>419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178</v>
      </c>
      <c r="BA119" s="251"/>
      <c r="BB119" s="251"/>
      <c r="BC119" s="251"/>
      <c r="BD119" s="251"/>
      <c r="BE119" s="251"/>
      <c r="BF119" s="251"/>
      <c r="BG119" s="251"/>
      <c r="BH119" s="251"/>
      <c r="BI119" s="251"/>
      <c r="BJ119" s="251"/>
      <c r="BK119" s="251"/>
      <c r="BL119" s="251"/>
      <c r="BM119" s="251"/>
      <c r="BN119" s="251"/>
      <c r="BO119" s="978" t="s">
        <v>444</v>
      </c>
      <c r="BP119" s="1006"/>
      <c r="BQ119" s="1000">
        <v>18225311</v>
      </c>
      <c r="BR119" s="1001"/>
      <c r="BS119" s="1001"/>
      <c r="BT119" s="1001"/>
      <c r="BU119" s="1001"/>
      <c r="BV119" s="1001">
        <v>17062106</v>
      </c>
      <c r="BW119" s="1001"/>
      <c r="BX119" s="1001"/>
      <c r="BY119" s="1001"/>
      <c r="BZ119" s="1001"/>
      <c r="CA119" s="1001">
        <v>16430896</v>
      </c>
      <c r="CB119" s="1001"/>
      <c r="CC119" s="1001"/>
      <c r="CD119" s="1001"/>
      <c r="CE119" s="1001"/>
      <c r="CF119" s="1002"/>
      <c r="CG119" s="1003"/>
      <c r="CH119" s="1003"/>
      <c r="CI119" s="1003"/>
      <c r="CJ119" s="1004"/>
      <c r="CK119" s="951"/>
      <c r="CL119" s="952"/>
      <c r="CM119" s="974" t="s">
        <v>445</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9"/>
      <c r="B120" s="950"/>
      <c r="C120" s="923" t="s">
        <v>422</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446</v>
      </c>
      <c r="AV120" s="993"/>
      <c r="AW120" s="993"/>
      <c r="AX120" s="993"/>
      <c r="AY120" s="994"/>
      <c r="AZ120" s="930" t="s">
        <v>447</v>
      </c>
      <c r="BA120" s="898"/>
      <c r="BB120" s="898"/>
      <c r="BC120" s="898"/>
      <c r="BD120" s="898"/>
      <c r="BE120" s="898"/>
      <c r="BF120" s="898"/>
      <c r="BG120" s="898"/>
      <c r="BH120" s="898"/>
      <c r="BI120" s="898"/>
      <c r="BJ120" s="898"/>
      <c r="BK120" s="898"/>
      <c r="BL120" s="898"/>
      <c r="BM120" s="898"/>
      <c r="BN120" s="898"/>
      <c r="BO120" s="898"/>
      <c r="BP120" s="899"/>
      <c r="BQ120" s="931">
        <v>3062291</v>
      </c>
      <c r="BR120" s="932"/>
      <c r="BS120" s="932"/>
      <c r="BT120" s="932"/>
      <c r="BU120" s="932"/>
      <c r="BV120" s="932">
        <v>3110550</v>
      </c>
      <c r="BW120" s="932"/>
      <c r="BX120" s="932"/>
      <c r="BY120" s="932"/>
      <c r="BZ120" s="932"/>
      <c r="CA120" s="932">
        <v>3271718</v>
      </c>
      <c r="CB120" s="932"/>
      <c r="CC120" s="932"/>
      <c r="CD120" s="932"/>
      <c r="CE120" s="932"/>
      <c r="CF120" s="945">
        <v>62.9</v>
      </c>
      <c r="CG120" s="946"/>
      <c r="CH120" s="946"/>
      <c r="CI120" s="946"/>
      <c r="CJ120" s="946"/>
      <c r="CK120" s="1007" t="s">
        <v>448</v>
      </c>
      <c r="CL120" s="1008"/>
      <c r="CM120" s="1008"/>
      <c r="CN120" s="1008"/>
      <c r="CO120" s="1009"/>
      <c r="CP120" s="1015" t="s">
        <v>397</v>
      </c>
      <c r="CQ120" s="1016"/>
      <c r="CR120" s="1016"/>
      <c r="CS120" s="1016"/>
      <c r="CT120" s="1016"/>
      <c r="CU120" s="1016"/>
      <c r="CV120" s="1016"/>
      <c r="CW120" s="1016"/>
      <c r="CX120" s="1016"/>
      <c r="CY120" s="1016"/>
      <c r="CZ120" s="1016"/>
      <c r="DA120" s="1016"/>
      <c r="DB120" s="1016"/>
      <c r="DC120" s="1016"/>
      <c r="DD120" s="1016"/>
      <c r="DE120" s="1016"/>
      <c r="DF120" s="1017"/>
      <c r="DG120" s="931">
        <v>2091884</v>
      </c>
      <c r="DH120" s="932"/>
      <c r="DI120" s="932"/>
      <c r="DJ120" s="932"/>
      <c r="DK120" s="932"/>
      <c r="DL120" s="932">
        <v>1881460</v>
      </c>
      <c r="DM120" s="932"/>
      <c r="DN120" s="932"/>
      <c r="DO120" s="932"/>
      <c r="DP120" s="932"/>
      <c r="DQ120" s="932">
        <v>1752478</v>
      </c>
      <c r="DR120" s="932"/>
      <c r="DS120" s="932"/>
      <c r="DT120" s="932"/>
      <c r="DU120" s="932"/>
      <c r="DV120" s="933">
        <v>33.700000000000003</v>
      </c>
      <c r="DW120" s="933"/>
      <c r="DX120" s="933"/>
      <c r="DY120" s="933"/>
      <c r="DZ120" s="934"/>
    </row>
    <row r="121" spans="1:130" s="230" customFormat="1" ht="26.25" customHeight="1" x14ac:dyDescent="0.15">
      <c r="A121" s="1059"/>
      <c r="B121" s="950"/>
      <c r="C121" s="975" t="s">
        <v>449</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450</v>
      </c>
      <c r="BA121" s="924"/>
      <c r="BB121" s="924"/>
      <c r="BC121" s="924"/>
      <c r="BD121" s="924"/>
      <c r="BE121" s="924"/>
      <c r="BF121" s="924"/>
      <c r="BG121" s="924"/>
      <c r="BH121" s="924"/>
      <c r="BI121" s="924"/>
      <c r="BJ121" s="924"/>
      <c r="BK121" s="924"/>
      <c r="BL121" s="924"/>
      <c r="BM121" s="924"/>
      <c r="BN121" s="924"/>
      <c r="BO121" s="924"/>
      <c r="BP121" s="925"/>
      <c r="BQ121" s="926">
        <v>1289694</v>
      </c>
      <c r="BR121" s="927"/>
      <c r="BS121" s="927"/>
      <c r="BT121" s="927"/>
      <c r="BU121" s="927"/>
      <c r="BV121" s="927">
        <v>1396098</v>
      </c>
      <c r="BW121" s="927"/>
      <c r="BX121" s="927"/>
      <c r="BY121" s="927"/>
      <c r="BZ121" s="927"/>
      <c r="CA121" s="927">
        <v>1345765</v>
      </c>
      <c r="CB121" s="927"/>
      <c r="CC121" s="927"/>
      <c r="CD121" s="927"/>
      <c r="CE121" s="927"/>
      <c r="CF121" s="921">
        <v>25.9</v>
      </c>
      <c r="CG121" s="922"/>
      <c r="CH121" s="922"/>
      <c r="CI121" s="922"/>
      <c r="CJ121" s="922"/>
      <c r="CK121" s="1010"/>
      <c r="CL121" s="1011"/>
      <c r="CM121" s="1011"/>
      <c r="CN121" s="1011"/>
      <c r="CO121" s="1012"/>
      <c r="CP121" s="1020" t="s">
        <v>395</v>
      </c>
      <c r="CQ121" s="1021"/>
      <c r="CR121" s="1021"/>
      <c r="CS121" s="1021"/>
      <c r="CT121" s="1021"/>
      <c r="CU121" s="1021"/>
      <c r="CV121" s="1021"/>
      <c r="CW121" s="1021"/>
      <c r="CX121" s="1021"/>
      <c r="CY121" s="1021"/>
      <c r="CZ121" s="1021"/>
      <c r="DA121" s="1021"/>
      <c r="DB121" s="1021"/>
      <c r="DC121" s="1021"/>
      <c r="DD121" s="1021"/>
      <c r="DE121" s="1021"/>
      <c r="DF121" s="1022"/>
      <c r="DG121" s="926">
        <v>286223</v>
      </c>
      <c r="DH121" s="927"/>
      <c r="DI121" s="927"/>
      <c r="DJ121" s="927"/>
      <c r="DK121" s="927"/>
      <c r="DL121" s="927">
        <v>292187</v>
      </c>
      <c r="DM121" s="927"/>
      <c r="DN121" s="927"/>
      <c r="DO121" s="927"/>
      <c r="DP121" s="927"/>
      <c r="DQ121" s="927">
        <v>284036</v>
      </c>
      <c r="DR121" s="927"/>
      <c r="DS121" s="927"/>
      <c r="DT121" s="927"/>
      <c r="DU121" s="927"/>
      <c r="DV121" s="928">
        <v>5.5</v>
      </c>
      <c r="DW121" s="928"/>
      <c r="DX121" s="928"/>
      <c r="DY121" s="928"/>
      <c r="DZ121" s="929"/>
    </row>
    <row r="122" spans="1:130" s="230" customFormat="1" ht="26.25" customHeight="1" x14ac:dyDescent="0.15">
      <c r="A122" s="1059"/>
      <c r="B122" s="950"/>
      <c r="C122" s="923" t="s">
        <v>432</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451</v>
      </c>
      <c r="BA122" s="966"/>
      <c r="BB122" s="966"/>
      <c r="BC122" s="966"/>
      <c r="BD122" s="966"/>
      <c r="BE122" s="966"/>
      <c r="BF122" s="966"/>
      <c r="BG122" s="966"/>
      <c r="BH122" s="966"/>
      <c r="BI122" s="966"/>
      <c r="BJ122" s="966"/>
      <c r="BK122" s="966"/>
      <c r="BL122" s="966"/>
      <c r="BM122" s="966"/>
      <c r="BN122" s="966"/>
      <c r="BO122" s="966"/>
      <c r="BP122" s="967"/>
      <c r="BQ122" s="1000">
        <v>11863726</v>
      </c>
      <c r="BR122" s="1001"/>
      <c r="BS122" s="1001"/>
      <c r="BT122" s="1001"/>
      <c r="BU122" s="1001"/>
      <c r="BV122" s="1001">
        <v>11064726</v>
      </c>
      <c r="BW122" s="1001"/>
      <c r="BX122" s="1001"/>
      <c r="BY122" s="1001"/>
      <c r="BZ122" s="1001"/>
      <c r="CA122" s="1001">
        <v>10555453</v>
      </c>
      <c r="CB122" s="1001"/>
      <c r="CC122" s="1001"/>
      <c r="CD122" s="1001"/>
      <c r="CE122" s="1001"/>
      <c r="CF122" s="1018">
        <v>203</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9"/>
      <c r="B123" s="950"/>
      <c r="C123" s="923" t="s">
        <v>438</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178</v>
      </c>
      <c r="BA123" s="251"/>
      <c r="BB123" s="251"/>
      <c r="BC123" s="251"/>
      <c r="BD123" s="251"/>
      <c r="BE123" s="251"/>
      <c r="BF123" s="251"/>
      <c r="BG123" s="251"/>
      <c r="BH123" s="251"/>
      <c r="BI123" s="251"/>
      <c r="BJ123" s="251"/>
      <c r="BK123" s="251"/>
      <c r="BL123" s="251"/>
      <c r="BM123" s="251"/>
      <c r="BN123" s="251"/>
      <c r="BO123" s="978" t="s">
        <v>452</v>
      </c>
      <c r="BP123" s="1006"/>
      <c r="BQ123" s="1065">
        <v>16215711</v>
      </c>
      <c r="BR123" s="1032"/>
      <c r="BS123" s="1032"/>
      <c r="BT123" s="1032"/>
      <c r="BU123" s="1032"/>
      <c r="BV123" s="1032">
        <v>15571374</v>
      </c>
      <c r="BW123" s="1032"/>
      <c r="BX123" s="1032"/>
      <c r="BY123" s="1032"/>
      <c r="BZ123" s="1032"/>
      <c r="CA123" s="1032">
        <v>15172936</v>
      </c>
      <c r="CB123" s="1032"/>
      <c r="CC123" s="1032"/>
      <c r="CD123" s="1032"/>
      <c r="CE123" s="1032"/>
      <c r="CF123" s="1002"/>
      <c r="CG123" s="1003"/>
      <c r="CH123" s="1003"/>
      <c r="CI123" s="1003"/>
      <c r="CJ123" s="1004"/>
      <c r="CK123" s="1010"/>
      <c r="CL123" s="1011"/>
      <c r="CM123" s="1011"/>
      <c r="CN123" s="1011"/>
      <c r="CO123" s="1012"/>
      <c r="CP123" s="1020" t="s">
        <v>393</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9"/>
      <c r="B124" s="950"/>
      <c r="C124" s="923" t="s">
        <v>441</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1" t="s">
        <v>453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37.6</v>
      </c>
      <c r="BR124" s="1028"/>
      <c r="BS124" s="1028"/>
      <c r="BT124" s="1028"/>
      <c r="BU124" s="1028"/>
      <c r="BV124" s="1028">
        <v>28.8</v>
      </c>
      <c r="BW124" s="1028"/>
      <c r="BX124" s="1028"/>
      <c r="BY124" s="1028"/>
      <c r="BZ124" s="1028"/>
      <c r="CA124" s="1028">
        <v>24.1</v>
      </c>
      <c r="CB124" s="1028"/>
      <c r="CC124" s="1028"/>
      <c r="CD124" s="1028"/>
      <c r="CE124" s="1028"/>
      <c r="CF124" s="1029"/>
      <c r="CG124" s="1030"/>
      <c r="CH124" s="1030"/>
      <c r="CI124" s="1030"/>
      <c r="CJ124" s="1031"/>
      <c r="CK124" s="1013"/>
      <c r="CL124" s="1013"/>
      <c r="CM124" s="1013"/>
      <c r="CN124" s="1013"/>
      <c r="CO124" s="1014"/>
      <c r="CP124" s="1020" t="s">
        <v>454</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9"/>
      <c r="B125" s="950"/>
      <c r="C125" s="923" t="s">
        <v>443</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455</v>
      </c>
      <c r="CL125" s="1008"/>
      <c r="CM125" s="1008"/>
      <c r="CN125" s="1008"/>
      <c r="CO125" s="1009"/>
      <c r="CP125" s="930" t="s">
        <v>456</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9"/>
      <c r="B126" s="950"/>
      <c r="C126" s="923" t="s">
        <v>445</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457</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60"/>
      <c r="B127" s="952"/>
      <c r="C127" s="974" t="s">
        <v>458</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56</v>
      </c>
      <c r="AB127" s="960"/>
      <c r="AC127" s="960"/>
      <c r="AD127" s="960"/>
      <c r="AE127" s="961"/>
      <c r="AF127" s="962">
        <v>35</v>
      </c>
      <c r="AG127" s="960"/>
      <c r="AH127" s="960"/>
      <c r="AI127" s="960"/>
      <c r="AJ127" s="961"/>
      <c r="AK127" s="962">
        <v>15</v>
      </c>
      <c r="AL127" s="960"/>
      <c r="AM127" s="960"/>
      <c r="AN127" s="960"/>
      <c r="AO127" s="961"/>
      <c r="AP127" s="963">
        <v>0</v>
      </c>
      <c r="AQ127" s="964"/>
      <c r="AR127" s="964"/>
      <c r="AS127" s="964"/>
      <c r="AT127" s="965"/>
      <c r="AU127" s="232"/>
      <c r="AV127" s="232"/>
      <c r="AW127" s="232"/>
      <c r="AX127" s="1033" t="s">
        <v>459</v>
      </c>
      <c r="AY127" s="1034"/>
      <c r="AZ127" s="1034"/>
      <c r="BA127" s="1034"/>
      <c r="BB127" s="1034"/>
      <c r="BC127" s="1034"/>
      <c r="BD127" s="1034"/>
      <c r="BE127" s="1035"/>
      <c r="BF127" s="1036" t="s">
        <v>460</v>
      </c>
      <c r="BG127" s="1034"/>
      <c r="BH127" s="1034"/>
      <c r="BI127" s="1034"/>
      <c r="BJ127" s="1034"/>
      <c r="BK127" s="1034"/>
      <c r="BL127" s="1035"/>
      <c r="BM127" s="1036" t="s">
        <v>461</v>
      </c>
      <c r="BN127" s="1034"/>
      <c r="BO127" s="1034"/>
      <c r="BP127" s="1034"/>
      <c r="BQ127" s="1034"/>
      <c r="BR127" s="1034"/>
      <c r="BS127" s="1035"/>
      <c r="BT127" s="1036" t="s">
        <v>462</v>
      </c>
      <c r="BU127" s="1034"/>
      <c r="BV127" s="1034"/>
      <c r="BW127" s="1034"/>
      <c r="BX127" s="1034"/>
      <c r="BY127" s="1034"/>
      <c r="BZ127" s="1057"/>
      <c r="CA127" s="232"/>
      <c r="CB127" s="232"/>
      <c r="CC127" s="232"/>
      <c r="CD127" s="255"/>
      <c r="CE127" s="255"/>
      <c r="CF127" s="255"/>
      <c r="CG127" s="232"/>
      <c r="CH127" s="232"/>
      <c r="CI127" s="232"/>
      <c r="CJ127" s="254"/>
      <c r="CK127" s="1024"/>
      <c r="CL127" s="1011"/>
      <c r="CM127" s="1011"/>
      <c r="CN127" s="1011"/>
      <c r="CO127" s="1012"/>
      <c r="CP127" s="923" t="s">
        <v>463</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3" t="s">
        <v>464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465</v>
      </c>
      <c r="X128" s="1045"/>
      <c r="Y128" s="1045"/>
      <c r="Z128" s="1046"/>
      <c r="AA128" s="1047">
        <v>98567</v>
      </c>
      <c r="AB128" s="1048"/>
      <c r="AC128" s="1048"/>
      <c r="AD128" s="1048"/>
      <c r="AE128" s="1049"/>
      <c r="AF128" s="1050">
        <v>113749</v>
      </c>
      <c r="AG128" s="1048"/>
      <c r="AH128" s="1048"/>
      <c r="AI128" s="1048"/>
      <c r="AJ128" s="1049"/>
      <c r="AK128" s="1050">
        <v>102351</v>
      </c>
      <c r="AL128" s="1048"/>
      <c r="AM128" s="1048"/>
      <c r="AN128" s="1048"/>
      <c r="AO128" s="1049"/>
      <c r="AP128" s="1051"/>
      <c r="AQ128" s="1052"/>
      <c r="AR128" s="1052"/>
      <c r="AS128" s="1052"/>
      <c r="AT128" s="1053"/>
      <c r="AU128" s="232"/>
      <c r="AV128" s="232"/>
      <c r="AW128" s="232"/>
      <c r="AX128" s="897" t="s">
        <v>466</v>
      </c>
      <c r="AY128" s="898"/>
      <c r="AZ128" s="898"/>
      <c r="BA128" s="898"/>
      <c r="BB128" s="898"/>
      <c r="BC128" s="898"/>
      <c r="BD128" s="898"/>
      <c r="BE128" s="899"/>
      <c r="BF128" s="1054" t="s">
        <v>122</v>
      </c>
      <c r="BG128" s="1055"/>
      <c r="BH128" s="1055"/>
      <c r="BI128" s="1055"/>
      <c r="BJ128" s="1055"/>
      <c r="BK128" s="1055"/>
      <c r="BL128" s="1056"/>
      <c r="BM128" s="1054">
        <v>14.27</v>
      </c>
      <c r="BN128" s="1055"/>
      <c r="BO128" s="1055"/>
      <c r="BP128" s="1055"/>
      <c r="BQ128" s="1055"/>
      <c r="BR128" s="1055"/>
      <c r="BS128" s="1056"/>
      <c r="BT128" s="1054">
        <v>20</v>
      </c>
      <c r="BU128" s="1055"/>
      <c r="BV128" s="1055"/>
      <c r="BW128" s="1055"/>
      <c r="BX128" s="1055"/>
      <c r="BY128" s="1055"/>
      <c r="BZ128" s="1077"/>
      <c r="CA128" s="255"/>
      <c r="CB128" s="255"/>
      <c r="CC128" s="255"/>
      <c r="CD128" s="255"/>
      <c r="CE128" s="255"/>
      <c r="CF128" s="255"/>
      <c r="CG128" s="232"/>
      <c r="CH128" s="232"/>
      <c r="CI128" s="232"/>
      <c r="CJ128" s="254"/>
      <c r="CK128" s="1025"/>
      <c r="CL128" s="1026"/>
      <c r="CM128" s="1026"/>
      <c r="CN128" s="1026"/>
      <c r="CO128" s="1027"/>
      <c r="CP128" s="1037" t="s">
        <v>467</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468</v>
      </c>
      <c r="X129" s="1072"/>
      <c r="Y129" s="1072"/>
      <c r="Z129" s="1073"/>
      <c r="AA129" s="959">
        <v>6547393</v>
      </c>
      <c r="AB129" s="960"/>
      <c r="AC129" s="960"/>
      <c r="AD129" s="960"/>
      <c r="AE129" s="961"/>
      <c r="AF129" s="962">
        <v>6375333</v>
      </c>
      <c r="AG129" s="960"/>
      <c r="AH129" s="960"/>
      <c r="AI129" s="960"/>
      <c r="AJ129" s="961"/>
      <c r="AK129" s="962">
        <v>6399152</v>
      </c>
      <c r="AL129" s="960"/>
      <c r="AM129" s="960"/>
      <c r="AN129" s="960"/>
      <c r="AO129" s="961"/>
      <c r="AP129" s="1074"/>
      <c r="AQ129" s="1075"/>
      <c r="AR129" s="1075"/>
      <c r="AS129" s="1075"/>
      <c r="AT129" s="1076"/>
      <c r="AU129" s="233"/>
      <c r="AV129" s="233"/>
      <c r="AW129" s="233"/>
      <c r="AX129" s="1066" t="s">
        <v>469</v>
      </c>
      <c r="AY129" s="924"/>
      <c r="AZ129" s="924"/>
      <c r="BA129" s="924"/>
      <c r="BB129" s="924"/>
      <c r="BC129" s="924"/>
      <c r="BD129" s="924"/>
      <c r="BE129" s="925"/>
      <c r="BF129" s="1067" t="s">
        <v>122</v>
      </c>
      <c r="BG129" s="1068"/>
      <c r="BH129" s="1068"/>
      <c r="BI129" s="1068"/>
      <c r="BJ129" s="1068"/>
      <c r="BK129" s="1068"/>
      <c r="BL129" s="1069"/>
      <c r="BM129" s="1067">
        <v>19.27</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470</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471</v>
      </c>
      <c r="X130" s="1072"/>
      <c r="Y130" s="1072"/>
      <c r="Z130" s="1073"/>
      <c r="AA130" s="959">
        <v>1208328</v>
      </c>
      <c r="AB130" s="960"/>
      <c r="AC130" s="960"/>
      <c r="AD130" s="960"/>
      <c r="AE130" s="961"/>
      <c r="AF130" s="962">
        <v>1214239</v>
      </c>
      <c r="AG130" s="960"/>
      <c r="AH130" s="960"/>
      <c r="AI130" s="960"/>
      <c r="AJ130" s="961"/>
      <c r="AK130" s="962">
        <v>1199161</v>
      </c>
      <c r="AL130" s="960"/>
      <c r="AM130" s="960"/>
      <c r="AN130" s="960"/>
      <c r="AO130" s="961"/>
      <c r="AP130" s="1074"/>
      <c r="AQ130" s="1075"/>
      <c r="AR130" s="1075"/>
      <c r="AS130" s="1075"/>
      <c r="AT130" s="1076"/>
      <c r="AU130" s="233"/>
      <c r="AV130" s="233"/>
      <c r="AW130" s="233"/>
      <c r="AX130" s="1066" t="s">
        <v>472</v>
      </c>
      <c r="AY130" s="924"/>
      <c r="AZ130" s="924"/>
      <c r="BA130" s="924"/>
      <c r="BB130" s="924"/>
      <c r="BC130" s="924"/>
      <c r="BD130" s="924"/>
      <c r="BE130" s="925"/>
      <c r="BF130" s="1102">
        <v>9.4</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473</v>
      </c>
      <c r="X131" s="1109"/>
      <c r="Y131" s="1109"/>
      <c r="Z131" s="1110"/>
      <c r="AA131" s="1005">
        <v>5339065</v>
      </c>
      <c r="AB131" s="987"/>
      <c r="AC131" s="987"/>
      <c r="AD131" s="987"/>
      <c r="AE131" s="988"/>
      <c r="AF131" s="986">
        <v>5161094</v>
      </c>
      <c r="AG131" s="987"/>
      <c r="AH131" s="987"/>
      <c r="AI131" s="987"/>
      <c r="AJ131" s="988"/>
      <c r="AK131" s="986">
        <v>5199991</v>
      </c>
      <c r="AL131" s="987"/>
      <c r="AM131" s="987"/>
      <c r="AN131" s="987"/>
      <c r="AO131" s="988"/>
      <c r="AP131" s="1111"/>
      <c r="AQ131" s="1112"/>
      <c r="AR131" s="1112"/>
      <c r="AS131" s="1112"/>
      <c r="AT131" s="1113"/>
      <c r="AU131" s="233"/>
      <c r="AV131" s="233"/>
      <c r="AW131" s="233"/>
      <c r="AX131" s="1084" t="s">
        <v>474</v>
      </c>
      <c r="AY131" s="726"/>
      <c r="AZ131" s="726"/>
      <c r="BA131" s="726"/>
      <c r="BB131" s="726"/>
      <c r="BC131" s="726"/>
      <c r="BD131" s="726"/>
      <c r="BE131" s="1038"/>
      <c r="BF131" s="1085">
        <v>24.1</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475</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476</v>
      </c>
      <c r="W132" s="1095"/>
      <c r="X132" s="1095"/>
      <c r="Y132" s="1095"/>
      <c r="Z132" s="1096"/>
      <c r="AA132" s="1097">
        <v>9.1721677859999993</v>
      </c>
      <c r="AB132" s="1098"/>
      <c r="AC132" s="1098"/>
      <c r="AD132" s="1098"/>
      <c r="AE132" s="1099"/>
      <c r="AF132" s="1100">
        <v>9.4046921060000006</v>
      </c>
      <c r="AG132" s="1098"/>
      <c r="AH132" s="1098"/>
      <c r="AI132" s="1098"/>
      <c r="AJ132" s="1099"/>
      <c r="AK132" s="1100">
        <v>9.840654829</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477</v>
      </c>
      <c r="W133" s="1078"/>
      <c r="X133" s="1078"/>
      <c r="Y133" s="1078"/>
      <c r="Z133" s="1079"/>
      <c r="AA133" s="1080">
        <v>9.3000000000000007</v>
      </c>
      <c r="AB133" s="1081"/>
      <c r="AC133" s="1081"/>
      <c r="AD133" s="1081"/>
      <c r="AE133" s="1082"/>
      <c r="AF133" s="1080">
        <v>9.1999999999999993</v>
      </c>
      <c r="AG133" s="1081"/>
      <c r="AH133" s="1081"/>
      <c r="AI133" s="1081"/>
      <c r="AJ133" s="1082"/>
      <c r="AK133" s="1080">
        <v>9.4</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6JlOMRmm4kqghOB9ib3uRPqUBvVPho2wQhDa04xMFb53bUPu6VvfDXBEaxw5IysCdJOrTNlBKdFX1KjKM5EmQ==" saltValue="eL4WtuUvWR6xzAhAqJ5R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8" zoomScaleNormal="85" zoomScaleSheetLayoutView="100" workbookViewId="0">
      <selection activeCell="CK29" sqref="CK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BhFPIdN1M1r9nsS3WJIV+DUqiMw4elNkwq4x3eP7IZdicmSkztKDMuOgNaBP37xPo0KgZC1cru3ST4H5mHSvg==" saltValue="34uv+yM9H2amC3gEcgdh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hCwk8zgdACXQ8lamR0FPohSZpqUMwV1zu9PMzYEuj6m0TQjz0uPU8XYhUJytcpwOX40HJKmMwMFD+CEzcPg==" saltValue="23ApbLCQ+MLasEs/zJwQ5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486</v>
      </c>
      <c r="AL9" s="1118"/>
      <c r="AM9" s="1118"/>
      <c r="AN9" s="1119"/>
      <c r="AO9" s="281">
        <v>1655990</v>
      </c>
      <c r="AP9" s="281">
        <v>105983</v>
      </c>
      <c r="AQ9" s="282">
        <v>121399</v>
      </c>
      <c r="AR9" s="283">
        <v>-12.7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487</v>
      </c>
      <c r="AL10" s="1118"/>
      <c r="AM10" s="1118"/>
      <c r="AN10" s="1119"/>
      <c r="AO10" s="284">
        <v>211119</v>
      </c>
      <c r="AP10" s="284">
        <v>13512</v>
      </c>
      <c r="AQ10" s="285">
        <v>14890</v>
      </c>
      <c r="AR10" s="286">
        <v>-9.3000000000000007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488</v>
      </c>
      <c r="AL11" s="1118"/>
      <c r="AM11" s="1118"/>
      <c r="AN11" s="1119"/>
      <c r="AO11" s="284">
        <v>25584</v>
      </c>
      <c r="AP11" s="284">
        <v>1637</v>
      </c>
      <c r="AQ11" s="285">
        <v>3495</v>
      </c>
      <c r="AR11" s="286">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489</v>
      </c>
      <c r="AL12" s="1118"/>
      <c r="AM12" s="1118"/>
      <c r="AN12" s="1119"/>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491</v>
      </c>
      <c r="AL13" s="1118"/>
      <c r="AM13" s="1118"/>
      <c r="AN13" s="1119"/>
      <c r="AO13" s="284">
        <v>72125</v>
      </c>
      <c r="AP13" s="284">
        <v>4616</v>
      </c>
      <c r="AQ13" s="285">
        <v>5676</v>
      </c>
      <c r="AR13" s="286">
        <v>-18.7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492</v>
      </c>
      <c r="AL14" s="1118"/>
      <c r="AM14" s="1118"/>
      <c r="AN14" s="1119"/>
      <c r="AO14" s="284">
        <v>52094</v>
      </c>
      <c r="AP14" s="284">
        <v>3334</v>
      </c>
      <c r="AQ14" s="285">
        <v>1839</v>
      </c>
      <c r="AR14" s="286">
        <v>81.3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493</v>
      </c>
      <c r="AL15" s="1121"/>
      <c r="AM15" s="1121"/>
      <c r="AN15" s="1122"/>
      <c r="AO15" s="284">
        <v>-73440</v>
      </c>
      <c r="AP15" s="284">
        <v>-4700</v>
      </c>
      <c r="AQ15" s="285">
        <v>-7293</v>
      </c>
      <c r="AR15" s="286">
        <v>-35.6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178</v>
      </c>
      <c r="AL16" s="1121"/>
      <c r="AM16" s="1121"/>
      <c r="AN16" s="1122"/>
      <c r="AO16" s="284">
        <v>1943472</v>
      </c>
      <c r="AP16" s="284">
        <v>124382</v>
      </c>
      <c r="AQ16" s="285">
        <v>140006</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498</v>
      </c>
      <c r="AL21" s="1124"/>
      <c r="AM21" s="1124"/>
      <c r="AN21" s="1125"/>
      <c r="AO21" s="297">
        <v>11.52</v>
      </c>
      <c r="AP21" s="298">
        <v>12.39</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499</v>
      </c>
      <c r="AL22" s="1124"/>
      <c r="AM22" s="1124"/>
      <c r="AN22" s="1125"/>
      <c r="AO22" s="302">
        <v>97</v>
      </c>
      <c r="AP22" s="303">
        <v>95.4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500</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503</v>
      </c>
      <c r="AL32" s="1132"/>
      <c r="AM32" s="1132"/>
      <c r="AN32" s="1133"/>
      <c r="AO32" s="312">
        <v>1522544</v>
      </c>
      <c r="AP32" s="312">
        <v>97443</v>
      </c>
      <c r="AQ32" s="313">
        <v>82032</v>
      </c>
      <c r="AR32" s="314">
        <v>18.8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504</v>
      </c>
      <c r="AL33" s="1132"/>
      <c r="AM33" s="1132"/>
      <c r="AN33" s="1133"/>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505</v>
      </c>
      <c r="AL34" s="1132"/>
      <c r="AM34" s="1132"/>
      <c r="AN34" s="1133"/>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506</v>
      </c>
      <c r="AL35" s="1132"/>
      <c r="AM35" s="1132"/>
      <c r="AN35" s="1133"/>
      <c r="AO35" s="312">
        <v>222573</v>
      </c>
      <c r="AP35" s="312">
        <v>14245</v>
      </c>
      <c r="AQ35" s="313">
        <v>19007</v>
      </c>
      <c r="AR35" s="314">
        <v>-25.1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507</v>
      </c>
      <c r="AL36" s="1132"/>
      <c r="AM36" s="1132"/>
      <c r="AN36" s="1133"/>
      <c r="AO36" s="312">
        <v>68093</v>
      </c>
      <c r="AP36" s="312">
        <v>4358</v>
      </c>
      <c r="AQ36" s="313">
        <v>3652</v>
      </c>
      <c r="AR36" s="314">
        <v>19.3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508</v>
      </c>
      <c r="AL37" s="1132"/>
      <c r="AM37" s="1132"/>
      <c r="AN37" s="1133"/>
      <c r="AO37" s="312">
        <v>15</v>
      </c>
      <c r="AP37" s="312">
        <v>1</v>
      </c>
      <c r="AQ37" s="313">
        <v>1064</v>
      </c>
      <c r="AR37" s="314">
        <v>-99.9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509</v>
      </c>
      <c r="AL38" s="1135"/>
      <c r="AM38" s="1135"/>
      <c r="AN38" s="1136"/>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510</v>
      </c>
      <c r="AL39" s="1135"/>
      <c r="AM39" s="1135"/>
      <c r="AN39" s="1136"/>
      <c r="AO39" s="312">
        <v>-102351</v>
      </c>
      <c r="AP39" s="312">
        <v>-6550</v>
      </c>
      <c r="AQ39" s="313">
        <v>-1926</v>
      </c>
      <c r="AR39" s="314">
        <v>240.1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511</v>
      </c>
      <c r="AL40" s="1132"/>
      <c r="AM40" s="1132"/>
      <c r="AN40" s="1133"/>
      <c r="AO40" s="312">
        <v>-1199161</v>
      </c>
      <c r="AP40" s="312">
        <v>-76746</v>
      </c>
      <c r="AQ40" s="313">
        <v>-70284</v>
      </c>
      <c r="AR40" s="314">
        <v>9.1999999999999993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288</v>
      </c>
      <c r="AL41" s="1138"/>
      <c r="AM41" s="1138"/>
      <c r="AN41" s="1139"/>
      <c r="AO41" s="312">
        <v>511713</v>
      </c>
      <c r="AP41" s="312">
        <v>32750</v>
      </c>
      <c r="AQ41" s="313">
        <v>33551</v>
      </c>
      <c r="AR41" s="314">
        <v>-2.4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481</v>
      </c>
      <c r="AN49" s="1128" t="s">
        <v>514</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981798</v>
      </c>
      <c r="AN51" s="334">
        <v>58967</v>
      </c>
      <c r="AO51" s="335">
        <v>0.6</v>
      </c>
      <c r="AP51" s="336">
        <v>113347</v>
      </c>
      <c r="AQ51" s="337">
        <v>15.1</v>
      </c>
      <c r="AR51" s="338">
        <v>-14.5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510688</v>
      </c>
      <c r="AN52" s="342">
        <v>30672</v>
      </c>
      <c r="AO52" s="343">
        <v>7.7</v>
      </c>
      <c r="AP52" s="344">
        <v>58728</v>
      </c>
      <c r="AQ52" s="345">
        <v>23.5</v>
      </c>
      <c r="AR52" s="346">
        <v>-15.8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1048893</v>
      </c>
      <c r="AN53" s="334">
        <v>63961</v>
      </c>
      <c r="AO53" s="335">
        <v>8.5</v>
      </c>
      <c r="AP53" s="336">
        <v>125418</v>
      </c>
      <c r="AQ53" s="337">
        <v>10.6</v>
      </c>
      <c r="AR53" s="338">
        <v>-2.1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470055</v>
      </c>
      <c r="AN54" s="342">
        <v>28664</v>
      </c>
      <c r="AO54" s="343">
        <v>-6.5</v>
      </c>
      <c r="AP54" s="344">
        <v>60445</v>
      </c>
      <c r="AQ54" s="345">
        <v>2.9</v>
      </c>
      <c r="AR54" s="346">
        <v>-9.4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1666140</v>
      </c>
      <c r="AN55" s="334">
        <v>103250</v>
      </c>
      <c r="AO55" s="335">
        <v>61.4</v>
      </c>
      <c r="AP55" s="336">
        <v>108384</v>
      </c>
      <c r="AQ55" s="337">
        <v>-13.6</v>
      </c>
      <c r="AR55" s="338">
        <v>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1009670</v>
      </c>
      <c r="AN56" s="342">
        <v>62569</v>
      </c>
      <c r="AO56" s="343">
        <v>118.3</v>
      </c>
      <c r="AP56" s="344">
        <v>51153</v>
      </c>
      <c r="AQ56" s="345">
        <v>-15.4</v>
      </c>
      <c r="AR56" s="346">
        <v>133.69999999999999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720079</v>
      </c>
      <c r="AN57" s="334">
        <v>45245</v>
      </c>
      <c r="AO57" s="335">
        <v>-56.2</v>
      </c>
      <c r="AP57" s="336">
        <v>80959</v>
      </c>
      <c r="AQ57" s="337">
        <v>-25.3</v>
      </c>
      <c r="AR57" s="338">
        <v>-30.9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288249</v>
      </c>
      <c r="AN58" s="342">
        <v>18112</v>
      </c>
      <c r="AO58" s="343">
        <v>-71.099999999999994</v>
      </c>
      <c r="AP58" s="344">
        <v>43928</v>
      </c>
      <c r="AQ58" s="345">
        <v>-14.1</v>
      </c>
      <c r="AR58" s="346">
        <v>-57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1117994</v>
      </c>
      <c r="AN59" s="334">
        <v>71552</v>
      </c>
      <c r="AO59" s="335">
        <v>58.1</v>
      </c>
      <c r="AP59" s="336">
        <v>117242</v>
      </c>
      <c r="AQ59" s="337">
        <v>44.8</v>
      </c>
      <c r="AR59" s="338">
        <v>13.3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608291</v>
      </c>
      <c r="AN60" s="342">
        <v>38931</v>
      </c>
      <c r="AO60" s="343">
        <v>114.9</v>
      </c>
      <c r="AP60" s="344">
        <v>59234</v>
      </c>
      <c r="AQ60" s="345">
        <v>34.799999999999997</v>
      </c>
      <c r="AR60" s="346">
        <v>80.099999999999994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1106981</v>
      </c>
      <c r="AN61" s="349">
        <v>68595</v>
      </c>
      <c r="AO61" s="350">
        <v>14.5</v>
      </c>
      <c r="AP61" s="351">
        <v>109070</v>
      </c>
      <c r="AQ61" s="352">
        <v>6.3</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577391</v>
      </c>
      <c r="AN62" s="342">
        <v>35790</v>
      </c>
      <c r="AO62" s="343">
        <v>32.700000000000003</v>
      </c>
      <c r="AP62" s="344">
        <v>54698</v>
      </c>
      <c r="AQ62" s="345">
        <v>6.3</v>
      </c>
      <c r="AR62" s="346">
        <v>26.4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phpEJEkViBI0n0w6Cy993FD1R2MCnAdLbxVcplj0Z/g0ebP1j4qRHxkMz404mWMm2ATsF5eqA9v/Wv4P48qUg==" saltValue="EdfHSk9ObiG5iP5D/n23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7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M1lF/btMluMB5spLN+GE33QZddZ9osPZEm8QVP1mXdqZz8/GF4WMIfyVxJUHdNwvz7UgqhVPFw1wIQJ39NH1cg==" saltValue="nerRDJl8XL8Rp5PYSpRu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ky+xrabJOb4nIu5YbJJuSsMJsMNxP/EwZsmF1qh9TarzQH6tggvGeQLkUov6X5dwMOYc4nt5XAFjeeryX6gQA==" saltValue="pYWsViNpV46cJ8G5x3hq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10.95</v>
      </c>
      <c r="G47" s="12">
        <v>13.59</v>
      </c>
      <c r="H47" s="12">
        <v>21.21</v>
      </c>
      <c r="I47" s="12">
        <v>22.89</v>
      </c>
      <c r="J47" s="13">
        <v>26.02</v>
      </c>
    </row>
    <row r="48" spans="2:10" ht="57.75" customHeight="1" x14ac:dyDescent="0.15">
      <c r="B48" s="14"/>
      <c r="C48" s="1142" t="s">
        <v>4</v>
      </c>
      <c r="D48" s="1142"/>
      <c r="E48" s="1143"/>
      <c r="F48" s="15">
        <v>6.5</v>
      </c>
      <c r="G48" s="16">
        <v>4.63</v>
      </c>
      <c r="H48" s="16">
        <v>5.74</v>
      </c>
      <c r="I48" s="16">
        <v>5.2</v>
      </c>
      <c r="J48" s="17">
        <v>6.32</v>
      </c>
    </row>
    <row r="49" spans="2:10" ht="57.75" customHeight="1" thickBot="1" x14ac:dyDescent="0.2">
      <c r="B49" s="18"/>
      <c r="C49" s="1144" t="s">
        <v>5</v>
      </c>
      <c r="D49" s="1144"/>
      <c r="E49" s="1145"/>
      <c r="F49" s="19">
        <v>10.08</v>
      </c>
      <c r="G49" s="20">
        <v>1.53</v>
      </c>
      <c r="H49" s="20">
        <v>9.8699999999999992</v>
      </c>
      <c r="I49" s="20">
        <v>0.41</v>
      </c>
      <c r="J49" s="21">
        <v>4.3499999999999996</v>
      </c>
    </row>
    <row r="50" spans="2:10" x14ac:dyDescent="0.15"/>
  </sheetData>
  <sheetProtection algorithmName="SHA-512" hashValue="3mOOE/F0NJnTnwJVIhJWVAVBKpAiUHEawhV0PXCFb+Swoa53X4a+CJnJ1xfnpFokfoDEyBrtPXDY0jrCgfqYPA==" saltValue="Ft2/OT5jL0TYNz2682r8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533</v>
      </c>
      <c r="D34" s="1152"/>
      <c r="E34" s="1153"/>
      <c r="F34" s="32">
        <v>14.63</v>
      </c>
      <c r="G34" s="33">
        <v>14.38</v>
      </c>
      <c r="H34" s="33">
        <v>14.11</v>
      </c>
      <c r="I34" s="33">
        <v>14.1</v>
      </c>
      <c r="J34" s="34">
        <v>14.48</v>
      </c>
      <c r="K34" s="22"/>
      <c r="L34" s="22"/>
      <c r="M34" s="22"/>
      <c r="N34" s="22"/>
      <c r="O34" s="22"/>
      <c r="P34" s="22"/>
    </row>
    <row r="35" spans="1:16" ht="39" customHeight="1" x14ac:dyDescent="0.15">
      <c r="A35" s="22"/>
      <c r="B35" s="35"/>
      <c r="C35" s="1146" t="s">
        <v>534</v>
      </c>
      <c r="D35" s="1147"/>
      <c r="E35" s="1148"/>
      <c r="F35" s="36">
        <v>6.5</v>
      </c>
      <c r="G35" s="37">
        <v>4.62</v>
      </c>
      <c r="H35" s="37">
        <v>5.74</v>
      </c>
      <c r="I35" s="37">
        <v>5.19</v>
      </c>
      <c r="J35" s="38">
        <v>6.31</v>
      </c>
      <c r="K35" s="22"/>
      <c r="L35" s="22"/>
      <c r="M35" s="22"/>
      <c r="N35" s="22"/>
      <c r="O35" s="22"/>
      <c r="P35" s="22"/>
    </row>
    <row r="36" spans="1:16" ht="39" customHeight="1" x14ac:dyDescent="0.15">
      <c r="A36" s="22"/>
      <c r="B36" s="35"/>
      <c r="C36" s="1146" t="s">
        <v>535</v>
      </c>
      <c r="D36" s="1147"/>
      <c r="E36" s="1148"/>
      <c r="F36" s="36">
        <v>2.0699999999999998</v>
      </c>
      <c r="G36" s="37">
        <v>2.72</v>
      </c>
      <c r="H36" s="37">
        <v>2.17</v>
      </c>
      <c r="I36" s="37">
        <v>2.09</v>
      </c>
      <c r="J36" s="38">
        <v>1.77</v>
      </c>
      <c r="K36" s="22"/>
      <c r="L36" s="22"/>
      <c r="M36" s="22"/>
      <c r="N36" s="22"/>
      <c r="O36" s="22"/>
      <c r="P36" s="22"/>
    </row>
    <row r="37" spans="1:16" ht="39" customHeight="1" x14ac:dyDescent="0.15">
      <c r="A37" s="22"/>
      <c r="B37" s="35"/>
      <c r="C37" s="1146" t="s">
        <v>536</v>
      </c>
      <c r="D37" s="1147"/>
      <c r="E37" s="1148"/>
      <c r="F37" s="36">
        <v>0.59</v>
      </c>
      <c r="G37" s="37">
        <v>1.2</v>
      </c>
      <c r="H37" s="37">
        <v>1.25</v>
      </c>
      <c r="I37" s="37">
        <v>1.18</v>
      </c>
      <c r="J37" s="38">
        <v>1.17</v>
      </c>
      <c r="K37" s="22"/>
      <c r="L37" s="22"/>
      <c r="M37" s="22"/>
      <c r="N37" s="22"/>
      <c r="O37" s="22"/>
      <c r="P37" s="22"/>
    </row>
    <row r="38" spans="1:16" ht="39" customHeight="1" x14ac:dyDescent="0.15">
      <c r="A38" s="22"/>
      <c r="B38" s="35"/>
      <c r="C38" s="1146" t="s">
        <v>537</v>
      </c>
      <c r="D38" s="1147"/>
      <c r="E38" s="1148"/>
      <c r="F38" s="36">
        <v>0.97</v>
      </c>
      <c r="G38" s="37">
        <v>0.93</v>
      </c>
      <c r="H38" s="37">
        <v>0.61</v>
      </c>
      <c r="I38" s="37">
        <v>0.73</v>
      </c>
      <c r="J38" s="38">
        <v>0.4</v>
      </c>
      <c r="K38" s="22"/>
      <c r="L38" s="22"/>
      <c r="M38" s="22"/>
      <c r="N38" s="22"/>
      <c r="O38" s="22"/>
      <c r="P38" s="22"/>
    </row>
    <row r="39" spans="1:16" ht="39" customHeight="1" x14ac:dyDescent="0.15">
      <c r="A39" s="22"/>
      <c r="B39" s="35"/>
      <c r="C39" s="1146" t="s">
        <v>538</v>
      </c>
      <c r="D39" s="1147"/>
      <c r="E39" s="1148"/>
      <c r="F39" s="36">
        <v>7.0000000000000007E-2</v>
      </c>
      <c r="G39" s="37">
        <v>0.08</v>
      </c>
      <c r="H39" s="37">
        <v>0.08</v>
      </c>
      <c r="I39" s="37">
        <v>0.39</v>
      </c>
      <c r="J39" s="38">
        <v>0.12</v>
      </c>
      <c r="K39" s="22"/>
      <c r="L39" s="22"/>
      <c r="M39" s="22"/>
      <c r="N39" s="22"/>
      <c r="O39" s="22"/>
      <c r="P39" s="22"/>
    </row>
    <row r="40" spans="1:16" ht="39" customHeight="1" x14ac:dyDescent="0.15">
      <c r="A40" s="22"/>
      <c r="B40" s="35"/>
      <c r="C40" s="1146" t="s">
        <v>539</v>
      </c>
      <c r="D40" s="1147"/>
      <c r="E40" s="1148"/>
      <c r="F40" s="36">
        <v>0</v>
      </c>
      <c r="G40" s="37">
        <v>0</v>
      </c>
      <c r="H40" s="37">
        <v>0</v>
      </c>
      <c r="I40" s="37">
        <v>0</v>
      </c>
      <c r="J40" s="38">
        <v>0</v>
      </c>
      <c r="K40" s="22"/>
      <c r="L40" s="22"/>
      <c r="M40" s="22"/>
      <c r="N40" s="22"/>
      <c r="O40" s="22"/>
      <c r="P40" s="22"/>
    </row>
    <row r="41" spans="1:16" ht="39" customHeight="1" x14ac:dyDescent="0.15">
      <c r="A41" s="22"/>
      <c r="B41" s="35"/>
      <c r="C41" s="1146" t="s">
        <v>540</v>
      </c>
      <c r="D41" s="1147"/>
      <c r="E41" s="1148"/>
      <c r="F41" s="36">
        <v>0</v>
      </c>
      <c r="G41" s="37">
        <v>0</v>
      </c>
      <c r="H41" s="37">
        <v>0</v>
      </c>
      <c r="I41" s="37">
        <v>0</v>
      </c>
      <c r="J41" s="38">
        <v>0</v>
      </c>
      <c r="K41" s="22"/>
      <c r="L41" s="22"/>
      <c r="M41" s="22"/>
      <c r="N41" s="22"/>
      <c r="O41" s="22"/>
      <c r="P41" s="22"/>
    </row>
    <row r="42" spans="1:16" ht="39" customHeight="1" x14ac:dyDescent="0.15">
      <c r="A42" s="22"/>
      <c r="B42" s="39"/>
      <c r="C42" s="1146" t="s">
        <v>541</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542</v>
      </c>
      <c r="D43" s="1150"/>
      <c r="E43" s="1151"/>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lEDTetJ+Q4gaOCulQuUfX5E06o7bTwHZM3Iyx3fAKCSQsRzCByqxCTKe2H0MwhM8/Tgiq6r+3IJ3FI+SbujA==" saltValue="fC7pfgWWwGmuBpbik5No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1409</v>
      </c>
      <c r="L45" s="60">
        <v>1459</v>
      </c>
      <c r="M45" s="60">
        <v>1509</v>
      </c>
      <c r="N45" s="60">
        <v>1520</v>
      </c>
      <c r="O45" s="61">
        <v>1523</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490</v>
      </c>
      <c r="L46" s="64" t="s">
        <v>490</v>
      </c>
      <c r="M46" s="64" t="s">
        <v>490</v>
      </c>
      <c r="N46" s="64" t="s">
        <v>490</v>
      </c>
      <c r="O46" s="65" t="s">
        <v>490</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490</v>
      </c>
      <c r="L47" s="64" t="s">
        <v>490</v>
      </c>
      <c r="M47" s="64" t="s">
        <v>490</v>
      </c>
      <c r="N47" s="64" t="s">
        <v>490</v>
      </c>
      <c r="O47" s="65" t="s">
        <v>490</v>
      </c>
      <c r="P47" s="48"/>
      <c r="Q47" s="48"/>
      <c r="R47" s="48"/>
      <c r="S47" s="48"/>
      <c r="T47" s="48"/>
      <c r="U47" s="48"/>
    </row>
    <row r="48" spans="1:21" ht="30.75" customHeight="1" x14ac:dyDescent="0.15">
      <c r="A48" s="48"/>
      <c r="B48" s="1156"/>
      <c r="C48" s="1157"/>
      <c r="D48" s="62"/>
      <c r="E48" s="1162" t="s">
        <v>13</v>
      </c>
      <c r="F48" s="1162"/>
      <c r="G48" s="1162"/>
      <c r="H48" s="1162"/>
      <c r="I48" s="1162"/>
      <c r="J48" s="1163"/>
      <c r="K48" s="63">
        <v>230</v>
      </c>
      <c r="L48" s="64">
        <v>216</v>
      </c>
      <c r="M48" s="64">
        <v>214</v>
      </c>
      <c r="N48" s="64">
        <v>221</v>
      </c>
      <c r="O48" s="65">
        <v>223</v>
      </c>
      <c r="P48" s="48"/>
      <c r="Q48" s="48"/>
      <c r="R48" s="48"/>
      <c r="S48" s="48"/>
      <c r="T48" s="48"/>
      <c r="U48" s="48"/>
    </row>
    <row r="49" spans="1:21" ht="30.75" customHeight="1" x14ac:dyDescent="0.15">
      <c r="A49" s="48"/>
      <c r="B49" s="1156"/>
      <c r="C49" s="1157"/>
      <c r="D49" s="62"/>
      <c r="E49" s="1162" t="s">
        <v>14</v>
      </c>
      <c r="F49" s="1162"/>
      <c r="G49" s="1162"/>
      <c r="H49" s="1162"/>
      <c r="I49" s="1162"/>
      <c r="J49" s="1163"/>
      <c r="K49" s="63">
        <v>76</v>
      </c>
      <c r="L49" s="64">
        <v>67</v>
      </c>
      <c r="M49" s="64">
        <v>74</v>
      </c>
      <c r="N49" s="64">
        <v>73</v>
      </c>
      <c r="O49" s="65">
        <v>68</v>
      </c>
      <c r="P49" s="48"/>
      <c r="Q49" s="48"/>
      <c r="R49" s="48"/>
      <c r="S49" s="48"/>
      <c r="T49" s="48"/>
      <c r="U49" s="48"/>
    </row>
    <row r="50" spans="1:21" ht="30.75" customHeight="1" x14ac:dyDescent="0.15">
      <c r="A50" s="48"/>
      <c r="B50" s="1156"/>
      <c r="C50" s="1157"/>
      <c r="D50" s="62"/>
      <c r="E50" s="1162" t="s">
        <v>15</v>
      </c>
      <c r="F50" s="1162"/>
      <c r="G50" s="1162"/>
      <c r="H50" s="1162"/>
      <c r="I50" s="1162"/>
      <c r="J50" s="1163"/>
      <c r="K50" s="63">
        <v>0</v>
      </c>
      <c r="L50" s="64">
        <v>0</v>
      </c>
      <c r="M50" s="64">
        <v>0</v>
      </c>
      <c r="N50" s="64">
        <v>0</v>
      </c>
      <c r="O50" s="65">
        <v>0</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490</v>
      </c>
      <c r="L51" s="64" t="s">
        <v>490</v>
      </c>
      <c r="M51" s="64" t="s">
        <v>490</v>
      </c>
      <c r="N51" s="64" t="s">
        <v>490</v>
      </c>
      <c r="O51" s="65" t="s">
        <v>490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1263</v>
      </c>
      <c r="L52" s="64">
        <v>1285</v>
      </c>
      <c r="M52" s="64">
        <v>1307</v>
      </c>
      <c r="N52" s="64">
        <v>1328</v>
      </c>
      <c r="O52" s="65">
        <v>1301</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452</v>
      </c>
      <c r="L53" s="69">
        <v>457</v>
      </c>
      <c r="M53" s="69">
        <v>490</v>
      </c>
      <c r="N53" s="69">
        <v>486</v>
      </c>
      <c r="O53" s="70">
        <v>513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qp6+kvgG1kIOxfINWtnYwjY3ISnPvlX/bLM6C2svej143w2EAVQUuNlhUyjO2E4SAYfbUuZxexLuPTW83fyqQ==" saltValue="LBC/Fj4Gk1pKNhIHqNdg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I45" sqref="I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5" t="s">
        <v>30</v>
      </c>
      <c r="C41" s="1186"/>
      <c r="D41" s="105"/>
      <c r="E41" s="1191" t="s">
        <v>31</v>
      </c>
      <c r="F41" s="1191"/>
      <c r="G41" s="1191"/>
      <c r="H41" s="1192"/>
      <c r="I41" s="355">
        <v>14735</v>
      </c>
      <c r="J41" s="356">
        <v>14249</v>
      </c>
      <c r="K41" s="356">
        <v>14089</v>
      </c>
      <c r="L41" s="356">
        <v>13190</v>
      </c>
      <c r="M41" s="357">
        <v>12686</v>
      </c>
    </row>
    <row r="42" spans="2:13" ht="27.75" customHeight="1" x14ac:dyDescent="0.15">
      <c r="B42" s="1187"/>
      <c r="C42" s="1188"/>
      <c r="D42" s="106"/>
      <c r="E42" s="1193" t="s">
        <v>32</v>
      </c>
      <c r="F42" s="1193"/>
      <c r="G42" s="1193"/>
      <c r="H42" s="1194"/>
      <c r="I42" s="358" t="s">
        <v>490</v>
      </c>
      <c r="J42" s="359" t="s">
        <v>490</v>
      </c>
      <c r="K42" s="359" t="s">
        <v>490</v>
      </c>
      <c r="L42" s="359" t="s">
        <v>490</v>
      </c>
      <c r="M42" s="360" t="s">
        <v>490</v>
      </c>
    </row>
    <row r="43" spans="2:13" ht="27.75" customHeight="1" x14ac:dyDescent="0.15">
      <c r="B43" s="1187"/>
      <c r="C43" s="1188"/>
      <c r="D43" s="106"/>
      <c r="E43" s="1193" t="s">
        <v>33</v>
      </c>
      <c r="F43" s="1193"/>
      <c r="G43" s="1193"/>
      <c r="H43" s="1194"/>
      <c r="I43" s="358">
        <v>3444</v>
      </c>
      <c r="J43" s="359">
        <v>2911</v>
      </c>
      <c r="K43" s="359">
        <v>2378</v>
      </c>
      <c r="L43" s="359">
        <v>2174</v>
      </c>
      <c r="M43" s="360">
        <v>2037</v>
      </c>
    </row>
    <row r="44" spans="2:13" ht="27.75" customHeight="1" x14ac:dyDescent="0.15">
      <c r="B44" s="1187"/>
      <c r="C44" s="1188"/>
      <c r="D44" s="106"/>
      <c r="E44" s="1193" t="s">
        <v>34</v>
      </c>
      <c r="F44" s="1193"/>
      <c r="G44" s="1193"/>
      <c r="H44" s="1194"/>
      <c r="I44" s="358">
        <v>304</v>
      </c>
      <c r="J44" s="359">
        <v>237</v>
      </c>
      <c r="K44" s="359">
        <v>170</v>
      </c>
      <c r="L44" s="359">
        <v>108</v>
      </c>
      <c r="M44" s="360">
        <v>75</v>
      </c>
    </row>
    <row r="45" spans="2:13" ht="27.75" customHeight="1" x14ac:dyDescent="0.15">
      <c r="B45" s="1187"/>
      <c r="C45" s="1188"/>
      <c r="D45" s="106"/>
      <c r="E45" s="1193" t="s">
        <v>35</v>
      </c>
      <c r="F45" s="1193"/>
      <c r="G45" s="1193"/>
      <c r="H45" s="1194"/>
      <c r="I45" s="358">
        <v>1649</v>
      </c>
      <c r="J45" s="359">
        <v>1618</v>
      </c>
      <c r="K45" s="359">
        <v>1588</v>
      </c>
      <c r="L45" s="359">
        <v>1591</v>
      </c>
      <c r="M45" s="360">
        <v>1634</v>
      </c>
    </row>
    <row r="46" spans="2:13" ht="27.75" customHeight="1" x14ac:dyDescent="0.15">
      <c r="B46" s="1187"/>
      <c r="C46" s="1188"/>
      <c r="D46" s="107"/>
      <c r="E46" s="1193" t="s">
        <v>36</v>
      </c>
      <c r="F46" s="1193"/>
      <c r="G46" s="1193"/>
      <c r="H46" s="1194"/>
      <c r="I46" s="358" t="s">
        <v>490</v>
      </c>
      <c r="J46" s="359" t="s">
        <v>490</v>
      </c>
      <c r="K46" s="359" t="s">
        <v>490</v>
      </c>
      <c r="L46" s="359" t="s">
        <v>490</v>
      </c>
      <c r="M46" s="360" t="s">
        <v>490</v>
      </c>
    </row>
    <row r="47" spans="2:13" ht="27.75" customHeight="1" x14ac:dyDescent="0.15">
      <c r="B47" s="1187"/>
      <c r="C47" s="1188"/>
      <c r="D47" s="108"/>
      <c r="E47" s="1195" t="s">
        <v>37</v>
      </c>
      <c r="F47" s="1196"/>
      <c r="G47" s="1196"/>
      <c r="H47" s="1197"/>
      <c r="I47" s="358" t="s">
        <v>490</v>
      </c>
      <c r="J47" s="359" t="s">
        <v>490</v>
      </c>
      <c r="K47" s="359" t="s">
        <v>490</v>
      </c>
      <c r="L47" s="359" t="s">
        <v>490</v>
      </c>
      <c r="M47" s="360" t="s">
        <v>490</v>
      </c>
    </row>
    <row r="48" spans="2:13" ht="27.75" customHeight="1" x14ac:dyDescent="0.15">
      <c r="B48" s="1187"/>
      <c r="C48" s="1188"/>
      <c r="D48" s="106"/>
      <c r="E48" s="1193" t="s">
        <v>38</v>
      </c>
      <c r="F48" s="1193"/>
      <c r="G48" s="1193"/>
      <c r="H48" s="1194"/>
      <c r="I48" s="358" t="s">
        <v>490</v>
      </c>
      <c r="J48" s="359" t="s">
        <v>490</v>
      </c>
      <c r="K48" s="359" t="s">
        <v>490</v>
      </c>
      <c r="L48" s="359" t="s">
        <v>490</v>
      </c>
      <c r="M48" s="360" t="s">
        <v>490</v>
      </c>
    </row>
    <row r="49" spans="2:13" ht="27.75" customHeight="1" x14ac:dyDescent="0.15">
      <c r="B49" s="1189"/>
      <c r="C49" s="1190"/>
      <c r="D49" s="106"/>
      <c r="E49" s="1193" t="s">
        <v>39</v>
      </c>
      <c r="F49" s="1193"/>
      <c r="G49" s="1193"/>
      <c r="H49" s="1194"/>
      <c r="I49" s="358" t="s">
        <v>490</v>
      </c>
      <c r="J49" s="359" t="s">
        <v>490</v>
      </c>
      <c r="K49" s="359" t="s">
        <v>490</v>
      </c>
      <c r="L49" s="359" t="s">
        <v>490</v>
      </c>
      <c r="M49" s="360" t="s">
        <v>490</v>
      </c>
    </row>
    <row r="50" spans="2:13" ht="27.75" customHeight="1" x14ac:dyDescent="0.15">
      <c r="B50" s="1198" t="s">
        <v>40</v>
      </c>
      <c r="C50" s="1199"/>
      <c r="D50" s="109"/>
      <c r="E50" s="1193" t="s">
        <v>41</v>
      </c>
      <c r="F50" s="1193"/>
      <c r="G50" s="1193"/>
      <c r="H50" s="1194"/>
      <c r="I50" s="358">
        <v>1940</v>
      </c>
      <c r="J50" s="359">
        <v>2255</v>
      </c>
      <c r="K50" s="359">
        <v>3062</v>
      </c>
      <c r="L50" s="359">
        <v>3111</v>
      </c>
      <c r="M50" s="360">
        <v>3272</v>
      </c>
    </row>
    <row r="51" spans="2:13" ht="27.75" customHeight="1" x14ac:dyDescent="0.15">
      <c r="B51" s="1187"/>
      <c r="C51" s="1188"/>
      <c r="D51" s="106"/>
      <c r="E51" s="1193" t="s">
        <v>42</v>
      </c>
      <c r="F51" s="1193"/>
      <c r="G51" s="1193"/>
      <c r="H51" s="1194"/>
      <c r="I51" s="358">
        <v>1222</v>
      </c>
      <c r="J51" s="359">
        <v>1219</v>
      </c>
      <c r="K51" s="359">
        <v>1290</v>
      </c>
      <c r="L51" s="359">
        <v>1396</v>
      </c>
      <c r="M51" s="360">
        <v>1346</v>
      </c>
    </row>
    <row r="52" spans="2:13" ht="27.75" customHeight="1" x14ac:dyDescent="0.15">
      <c r="B52" s="1189"/>
      <c r="C52" s="1190"/>
      <c r="D52" s="106"/>
      <c r="E52" s="1193" t="s">
        <v>43</v>
      </c>
      <c r="F52" s="1193"/>
      <c r="G52" s="1193"/>
      <c r="H52" s="1194"/>
      <c r="I52" s="358">
        <v>12599</v>
      </c>
      <c r="J52" s="359">
        <v>12441</v>
      </c>
      <c r="K52" s="359">
        <v>11864</v>
      </c>
      <c r="L52" s="359">
        <v>11065</v>
      </c>
      <c r="M52" s="360">
        <v>10555</v>
      </c>
    </row>
    <row r="53" spans="2:13" ht="27.75" customHeight="1" thickBot="1" x14ac:dyDescent="0.2">
      <c r="B53" s="1200" t="s">
        <v>19</v>
      </c>
      <c r="C53" s="1201"/>
      <c r="D53" s="110"/>
      <c r="E53" s="1202" t="s">
        <v>44</v>
      </c>
      <c r="F53" s="1202"/>
      <c r="G53" s="1202"/>
      <c r="H53" s="1203"/>
      <c r="I53" s="361">
        <v>4373</v>
      </c>
      <c r="J53" s="362">
        <v>3099</v>
      </c>
      <c r="K53" s="362">
        <v>2010</v>
      </c>
      <c r="L53" s="362">
        <v>1491</v>
      </c>
      <c r="M53" s="363">
        <v>1258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alDARSWolUSZAirkt147+HPxHbowzJlswD9rllkvZtyRA2MhPI76vLkncumkbxCoHxu36CDdOteyaEm7m3YZg==" saltValue="RRWjWJ3jpj/RmjEzFM85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1388</v>
      </c>
      <c r="G55" s="122">
        <v>1459</v>
      </c>
      <c r="H55" s="123">
        <v>1665</v>
      </c>
    </row>
    <row r="56" spans="2:8" ht="52.5" customHeight="1" x14ac:dyDescent="0.15">
      <c r="B56" s="124"/>
      <c r="C56" s="1214" t="s">
        <v>47</v>
      </c>
      <c r="D56" s="1214"/>
      <c r="E56" s="1215"/>
      <c r="F56" s="125">
        <v>66</v>
      </c>
      <c r="G56" s="125">
        <v>74</v>
      </c>
      <c r="H56" s="126">
        <v>77</v>
      </c>
    </row>
    <row r="57" spans="2:8" ht="53.25" customHeight="1" x14ac:dyDescent="0.15">
      <c r="B57" s="124"/>
      <c r="C57" s="1216" t="s">
        <v>48</v>
      </c>
      <c r="D57" s="1216"/>
      <c r="E57" s="1217"/>
      <c r="F57" s="127">
        <v>1355</v>
      </c>
      <c r="G57" s="127">
        <v>1370</v>
      </c>
      <c r="H57" s="128">
        <v>1331</v>
      </c>
    </row>
    <row r="58" spans="2:8" ht="45.75" customHeight="1" x14ac:dyDescent="0.15">
      <c r="B58" s="129"/>
      <c r="C58" s="1204" t="s">
        <v>548</v>
      </c>
      <c r="D58" s="1205"/>
      <c r="E58" s="1206"/>
      <c r="F58" s="130">
        <v>510</v>
      </c>
      <c r="G58" s="130">
        <v>493</v>
      </c>
      <c r="H58" s="131">
        <v>458</v>
      </c>
    </row>
    <row r="59" spans="2:8" ht="45.75" customHeight="1" x14ac:dyDescent="0.15">
      <c r="B59" s="129"/>
      <c r="C59" s="1204" t="s">
        <v>549</v>
      </c>
      <c r="D59" s="1205"/>
      <c r="E59" s="1206"/>
      <c r="F59" s="130">
        <v>332</v>
      </c>
      <c r="G59" s="130">
        <v>425</v>
      </c>
      <c r="H59" s="131">
        <v>425</v>
      </c>
    </row>
    <row r="60" spans="2:8" ht="45.75" customHeight="1" x14ac:dyDescent="0.15">
      <c r="B60" s="129"/>
      <c r="C60" s="1204" t="s">
        <v>550</v>
      </c>
      <c r="D60" s="1205"/>
      <c r="E60" s="1206"/>
      <c r="F60" s="130">
        <v>149</v>
      </c>
      <c r="G60" s="130">
        <v>150</v>
      </c>
      <c r="H60" s="131">
        <v>151</v>
      </c>
    </row>
    <row r="61" spans="2:8" ht="45.75" customHeight="1" x14ac:dyDescent="0.15">
      <c r="B61" s="129"/>
      <c r="C61" s="1204" t="s">
        <v>551</v>
      </c>
      <c r="D61" s="1205"/>
      <c r="E61" s="1206"/>
      <c r="F61" s="130">
        <v>147</v>
      </c>
      <c r="G61" s="130">
        <v>108</v>
      </c>
      <c r="H61" s="131">
        <v>96</v>
      </c>
    </row>
    <row r="62" spans="2:8" ht="45.75" customHeight="1" thickBot="1" x14ac:dyDescent="0.2">
      <c r="B62" s="132"/>
      <c r="C62" s="1207" t="s">
        <v>552</v>
      </c>
      <c r="D62" s="1208"/>
      <c r="E62" s="1209"/>
      <c r="F62" s="133">
        <v>79</v>
      </c>
      <c r="G62" s="133">
        <v>80</v>
      </c>
      <c r="H62" s="134">
        <v>80</v>
      </c>
    </row>
    <row r="63" spans="2:8" ht="52.5" customHeight="1" thickBot="1" x14ac:dyDescent="0.2">
      <c r="B63" s="135"/>
      <c r="C63" s="1210" t="s">
        <v>49</v>
      </c>
      <c r="D63" s="1210"/>
      <c r="E63" s="1211"/>
      <c r="F63" s="136">
        <v>2809</v>
      </c>
      <c r="G63" s="136">
        <v>2903</v>
      </c>
      <c r="H63" s="137">
        <v>3073</v>
      </c>
    </row>
    <row r="64" spans="2:8" x14ac:dyDescent="0.15"/>
  </sheetData>
  <sheetProtection algorithmName="SHA-512" hashValue="dRnAbozHnL10r2yOpSB9rJ+Ajun2Rbt2E1Gxqri02V9wVh0ff3MZgCE68ft/q353ig3aqLwWDgTXzT/YQcKzrA==" saltValue="a1wcdoNw4eOyM79RU7L9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58967</v>
      </c>
      <c r="E3" s="156"/>
      <c r="F3" s="157">
        <v>113347</v>
      </c>
      <c r="G3" s="158"/>
      <c r="H3" s="159"/>
    </row>
    <row r="4" spans="1:8" x14ac:dyDescent="0.15">
      <c r="A4" s="160"/>
      <c r="B4" s="161"/>
      <c r="C4" s="162"/>
      <c r="D4" s="163">
        <v>30672</v>
      </c>
      <c r="E4" s="164"/>
      <c r="F4" s="165">
        <v>58728</v>
      </c>
      <c r="G4" s="166"/>
      <c r="H4" s="167"/>
    </row>
    <row r="5" spans="1:8" x14ac:dyDescent="0.15">
      <c r="A5" s="148" t="s">
        <v>522</v>
      </c>
      <c r="B5" s="153"/>
      <c r="C5" s="154"/>
      <c r="D5" s="155">
        <v>63961</v>
      </c>
      <c r="E5" s="156"/>
      <c r="F5" s="157">
        <v>125418</v>
      </c>
      <c r="G5" s="158"/>
      <c r="H5" s="159"/>
    </row>
    <row r="6" spans="1:8" x14ac:dyDescent="0.15">
      <c r="A6" s="160"/>
      <c r="B6" s="161"/>
      <c r="C6" s="162"/>
      <c r="D6" s="163">
        <v>28664</v>
      </c>
      <c r="E6" s="164"/>
      <c r="F6" s="165">
        <v>60445</v>
      </c>
      <c r="G6" s="166"/>
      <c r="H6" s="167"/>
    </row>
    <row r="7" spans="1:8" x14ac:dyDescent="0.15">
      <c r="A7" s="148" t="s">
        <v>523</v>
      </c>
      <c r="B7" s="153"/>
      <c r="C7" s="154"/>
      <c r="D7" s="155">
        <v>103250</v>
      </c>
      <c r="E7" s="156"/>
      <c r="F7" s="157">
        <v>108384</v>
      </c>
      <c r="G7" s="158"/>
      <c r="H7" s="159"/>
    </row>
    <row r="8" spans="1:8" x14ac:dyDescent="0.15">
      <c r="A8" s="160"/>
      <c r="B8" s="161"/>
      <c r="C8" s="162"/>
      <c r="D8" s="163">
        <v>62569</v>
      </c>
      <c r="E8" s="164"/>
      <c r="F8" s="165">
        <v>51153</v>
      </c>
      <c r="G8" s="166"/>
      <c r="H8" s="167"/>
    </row>
    <row r="9" spans="1:8" x14ac:dyDescent="0.15">
      <c r="A9" s="148" t="s">
        <v>524</v>
      </c>
      <c r="B9" s="153"/>
      <c r="C9" s="154"/>
      <c r="D9" s="155">
        <v>45245</v>
      </c>
      <c r="E9" s="156"/>
      <c r="F9" s="157">
        <v>80959</v>
      </c>
      <c r="G9" s="158"/>
      <c r="H9" s="159"/>
    </row>
    <row r="10" spans="1:8" x14ac:dyDescent="0.15">
      <c r="A10" s="160"/>
      <c r="B10" s="161"/>
      <c r="C10" s="162"/>
      <c r="D10" s="163">
        <v>18112</v>
      </c>
      <c r="E10" s="164"/>
      <c r="F10" s="165">
        <v>43928</v>
      </c>
      <c r="G10" s="166"/>
      <c r="H10" s="167"/>
    </row>
    <row r="11" spans="1:8" x14ac:dyDescent="0.15">
      <c r="A11" s="148" t="s">
        <v>525</v>
      </c>
      <c r="B11" s="153"/>
      <c r="C11" s="154"/>
      <c r="D11" s="155">
        <v>71552</v>
      </c>
      <c r="E11" s="156"/>
      <c r="F11" s="157">
        <v>117242</v>
      </c>
      <c r="G11" s="158"/>
      <c r="H11" s="159"/>
    </row>
    <row r="12" spans="1:8" x14ac:dyDescent="0.15">
      <c r="A12" s="160"/>
      <c r="B12" s="161"/>
      <c r="C12" s="168"/>
      <c r="D12" s="163">
        <v>38931</v>
      </c>
      <c r="E12" s="164"/>
      <c r="F12" s="165">
        <v>59234</v>
      </c>
      <c r="G12" s="166"/>
      <c r="H12" s="167"/>
    </row>
    <row r="13" spans="1:8" x14ac:dyDescent="0.15">
      <c r="A13" s="148"/>
      <c r="B13" s="153"/>
      <c r="C13" s="169"/>
      <c r="D13" s="170">
        <v>68595</v>
      </c>
      <c r="E13" s="171"/>
      <c r="F13" s="172">
        <v>109070</v>
      </c>
      <c r="G13" s="173"/>
      <c r="H13" s="159"/>
    </row>
    <row r="14" spans="1:8" x14ac:dyDescent="0.15">
      <c r="A14" s="160"/>
      <c r="B14" s="161"/>
      <c r="C14" s="162"/>
      <c r="D14" s="163">
        <v>35790</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v>
      </c>
      <c r="C19" s="174">
        <f>ROUND(VALUE(SUBSTITUTE(実質収支比率等に係る経年分析!G$48,"▲","-")),2)</f>
        <v>4.63</v>
      </c>
      <c r="D19" s="174">
        <f>ROUND(VALUE(SUBSTITUTE(実質収支比率等に係る経年分析!H$48,"▲","-")),2)</f>
        <v>5.74</v>
      </c>
      <c r="E19" s="174">
        <f>ROUND(VALUE(SUBSTITUTE(実質収支比率等に係る経年分析!I$48,"▲","-")),2)</f>
        <v>5.2</v>
      </c>
      <c r="F19" s="174">
        <f>ROUND(VALUE(SUBSTITUTE(実質収支比率等に係る経年分析!J$48,"▲","-")),2)</f>
        <v>6.32</v>
      </c>
    </row>
    <row r="20" spans="1:11" x14ac:dyDescent="0.15">
      <c r="A20" s="174" t="s">
        <v>53</v>
      </c>
      <c r="B20" s="174">
        <f>ROUND(VALUE(SUBSTITUTE(実質収支比率等に係る経年分析!F$47,"▲","-")),2)</f>
        <v>10.95</v>
      </c>
      <c r="C20" s="174">
        <f>ROUND(VALUE(SUBSTITUTE(実質収支比率等に係る経年分析!G$47,"▲","-")),2)</f>
        <v>13.59</v>
      </c>
      <c r="D20" s="174">
        <f>ROUND(VALUE(SUBSTITUTE(実質収支比率等に係る経年分析!H$47,"▲","-")),2)</f>
        <v>21.21</v>
      </c>
      <c r="E20" s="174">
        <f>ROUND(VALUE(SUBSTITUTE(実質収支比率等に係る経年分析!I$47,"▲","-")),2)</f>
        <v>22.89</v>
      </c>
      <c r="F20" s="174">
        <f>ROUND(VALUE(SUBSTITUTE(実質収支比率等に係る経年分析!J$47,"▲","-")),2)</f>
        <v>26.02</v>
      </c>
    </row>
    <row r="21" spans="1:11" x14ac:dyDescent="0.15">
      <c r="A21" s="174" t="s">
        <v>54</v>
      </c>
      <c r="B21" s="174">
        <f>IF(ISNUMBER(VALUE(SUBSTITUTE(実質収支比率等に係る経年分析!F$49,"▲","-"))),ROUND(VALUE(SUBSTITUTE(実質収支比率等に係る経年分析!F$49,"▲","-")),2),NA())</f>
        <v>10.08</v>
      </c>
      <c r="C21" s="174">
        <f>IF(ISNUMBER(VALUE(SUBSTITUTE(実質収支比率等に係る経年分析!G$49,"▲","-"))),ROUND(VALUE(SUBSTITUTE(実質収支比率等に係る経年分析!G$49,"▲","-")),2),NA())</f>
        <v>1.53</v>
      </c>
      <c r="D21" s="174">
        <f>IF(ISNUMBER(VALUE(SUBSTITUTE(実質収支比率等に係る経年分析!H$49,"▲","-"))),ROUND(VALUE(SUBSTITUTE(実質収支比率等に係る経年分析!H$49,"▲","-")),2),NA())</f>
        <v>9.8699999999999992</v>
      </c>
      <c r="E21" s="174">
        <f>IF(ISNUMBER(VALUE(SUBSTITUTE(実質収支比率等に係る経年分析!I$49,"▲","-"))),ROUND(VALUE(SUBSTITUTE(実質収支比率等に係る経年分析!I$49,"▲","-")),2),NA())</f>
        <v>0.41</v>
      </c>
      <c r="F21" s="174">
        <f>IF(ISNUMBER(VALUE(SUBSTITUTE(実質収支比率等に係る経年分析!J$49,"▲","-"))),ROUND(VALUE(SUBSTITUTE(実質収支比率等に係る経年分析!J$49,"▲","-")),2),NA())</f>
        <v>4.3499999999999996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シビックセンター特別会計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国民健康保険天野診療所事業特別会計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2.0699999999999998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1263</v>
      </c>
      <c r="E42" s="176"/>
      <c r="F42" s="176"/>
      <c r="G42" s="176">
        <f>'実質公債費比率（分子）の構造'!L$52</f>
        <v>1285</v>
      </c>
      <c r="H42" s="176"/>
      <c r="I42" s="176"/>
      <c r="J42" s="176">
        <f>'実質公債費比率（分子）の構造'!M$52</f>
        <v>1307</v>
      </c>
      <c r="K42" s="176"/>
      <c r="L42" s="176"/>
      <c r="M42" s="176">
        <f>'実質公債費比率（分子）の構造'!N$52</f>
        <v>1328</v>
      </c>
      <c r="N42" s="176"/>
      <c r="O42" s="176"/>
      <c r="P42" s="176">
        <f>'実質公債費比率（分子）の構造'!O$52</f>
        <v>1301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76</v>
      </c>
      <c r="C45" s="176"/>
      <c r="D45" s="176"/>
      <c r="E45" s="176">
        <f>'実質公債費比率（分子）の構造'!L$49</f>
        <v>67</v>
      </c>
      <c r="F45" s="176"/>
      <c r="G45" s="176"/>
      <c r="H45" s="176">
        <f>'実質公債費比率（分子）の構造'!M$49</f>
        <v>74</v>
      </c>
      <c r="I45" s="176"/>
      <c r="J45" s="176"/>
      <c r="K45" s="176">
        <f>'実質公債費比率（分子）の構造'!N$49</f>
        <v>73</v>
      </c>
      <c r="L45" s="176"/>
      <c r="M45" s="176"/>
      <c r="N45" s="176">
        <f>'実質公債費比率（分子）の構造'!O$49</f>
        <v>68</v>
      </c>
      <c r="O45" s="176"/>
      <c r="P45" s="176"/>
    </row>
    <row r="46" spans="1:16" x14ac:dyDescent="0.15">
      <c r="A46" s="176" t="s">
        <v>64</v>
      </c>
      <c r="B46" s="176">
        <f>'実質公債費比率（分子）の構造'!K$48</f>
        <v>230</v>
      </c>
      <c r="C46" s="176"/>
      <c r="D46" s="176"/>
      <c r="E46" s="176">
        <f>'実質公債費比率（分子）の構造'!L$48</f>
        <v>216</v>
      </c>
      <c r="F46" s="176"/>
      <c r="G46" s="176"/>
      <c r="H46" s="176">
        <f>'実質公債費比率（分子）の構造'!M$48</f>
        <v>214</v>
      </c>
      <c r="I46" s="176"/>
      <c r="J46" s="176"/>
      <c r="K46" s="176">
        <f>'実質公債費比率（分子）の構造'!N$48</f>
        <v>221</v>
      </c>
      <c r="L46" s="176"/>
      <c r="M46" s="176"/>
      <c r="N46" s="176">
        <f>'実質公債費比率（分子）の構造'!O$48</f>
        <v>223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1409</v>
      </c>
      <c r="C49" s="176"/>
      <c r="D49" s="176"/>
      <c r="E49" s="176">
        <f>'実質公債費比率（分子）の構造'!L$45</f>
        <v>1459</v>
      </c>
      <c r="F49" s="176"/>
      <c r="G49" s="176"/>
      <c r="H49" s="176">
        <f>'実質公債費比率（分子）の構造'!M$45</f>
        <v>1509</v>
      </c>
      <c r="I49" s="176"/>
      <c r="J49" s="176"/>
      <c r="K49" s="176">
        <f>'実質公債費比率（分子）の構造'!N$45</f>
        <v>1520</v>
      </c>
      <c r="L49" s="176"/>
      <c r="M49" s="176"/>
      <c r="N49" s="176">
        <f>'実質公債費比率（分子）の構造'!O$45</f>
        <v>1523</v>
      </c>
      <c r="O49" s="176"/>
      <c r="P49" s="176"/>
    </row>
    <row r="50" spans="1:16" x14ac:dyDescent="0.15">
      <c r="A50" s="176" t="s">
        <v>67</v>
      </c>
      <c r="B50" s="176" t="e">
        <f>NA()</f>
        <v>#N/A</v>
      </c>
      <c r="C50" s="176">
        <f>IF(ISNUMBER('実質公債費比率（分子）の構造'!K$53),'実質公債費比率（分子）の構造'!K$53,NA())</f>
        <v>452</v>
      </c>
      <c r="D50" s="176" t="e">
        <f>NA()</f>
        <v>#N/A</v>
      </c>
      <c r="E50" s="176" t="e">
        <f>NA()</f>
        <v>#N/A</v>
      </c>
      <c r="F50" s="176">
        <f>IF(ISNUMBER('実質公債費比率（分子）の構造'!L$53),'実質公債費比率（分子）の構造'!L$53,NA())</f>
        <v>457</v>
      </c>
      <c r="G50" s="176" t="e">
        <f>NA()</f>
        <v>#N/A</v>
      </c>
      <c r="H50" s="176" t="e">
        <f>NA()</f>
        <v>#N/A</v>
      </c>
      <c r="I50" s="176">
        <f>IF(ISNUMBER('実質公債費比率（分子）の構造'!M$53),'実質公債費比率（分子）の構造'!M$53,NA())</f>
        <v>490</v>
      </c>
      <c r="J50" s="176" t="e">
        <f>NA()</f>
        <v>#N/A</v>
      </c>
      <c r="K50" s="176" t="e">
        <f>NA()</f>
        <v>#N/A</v>
      </c>
      <c r="L50" s="176">
        <f>IF(ISNUMBER('実質公債費比率（分子）の構造'!N$53),'実質公債費比率（分子）の構造'!N$53,NA())</f>
        <v>486</v>
      </c>
      <c r="M50" s="176" t="e">
        <f>NA()</f>
        <v>#N/A</v>
      </c>
      <c r="N50" s="176" t="e">
        <f>NA()</f>
        <v>#N/A</v>
      </c>
      <c r="O50" s="176">
        <f>IF(ISNUMBER('実質公債費比率（分子）の構造'!O$53),'実質公債費比率（分子）の構造'!O$53,NA())</f>
        <v>513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12599</v>
      </c>
      <c r="E56" s="175"/>
      <c r="F56" s="175"/>
      <c r="G56" s="175">
        <f>'将来負担比率（分子）の構造'!J$52</f>
        <v>12441</v>
      </c>
      <c r="H56" s="175"/>
      <c r="I56" s="175"/>
      <c r="J56" s="175">
        <f>'将来負担比率（分子）の構造'!K$52</f>
        <v>11864</v>
      </c>
      <c r="K56" s="175"/>
      <c r="L56" s="175"/>
      <c r="M56" s="175">
        <f>'将来負担比率（分子）の構造'!L$52</f>
        <v>11065</v>
      </c>
      <c r="N56" s="175"/>
      <c r="O56" s="175"/>
      <c r="P56" s="175">
        <f>'将来負担比率（分子）の構造'!M$52</f>
        <v>10555</v>
      </c>
    </row>
    <row r="57" spans="1:16" x14ac:dyDescent="0.15">
      <c r="A57" s="175" t="s">
        <v>42</v>
      </c>
      <c r="B57" s="175"/>
      <c r="C57" s="175"/>
      <c r="D57" s="175">
        <f>'将来負担比率（分子）の構造'!I$51</f>
        <v>1222</v>
      </c>
      <c r="E57" s="175"/>
      <c r="F57" s="175"/>
      <c r="G57" s="175">
        <f>'将来負担比率（分子）の構造'!J$51</f>
        <v>1219</v>
      </c>
      <c r="H57" s="175"/>
      <c r="I57" s="175"/>
      <c r="J57" s="175">
        <f>'将来負担比率（分子）の構造'!K$51</f>
        <v>1290</v>
      </c>
      <c r="K57" s="175"/>
      <c r="L57" s="175"/>
      <c r="M57" s="175">
        <f>'将来負担比率（分子）の構造'!L$51</f>
        <v>1396</v>
      </c>
      <c r="N57" s="175"/>
      <c r="O57" s="175"/>
      <c r="P57" s="175">
        <f>'将来負担比率（分子）の構造'!M$51</f>
        <v>1346</v>
      </c>
    </row>
    <row r="58" spans="1:16" x14ac:dyDescent="0.15">
      <c r="A58" s="175" t="s">
        <v>41</v>
      </c>
      <c r="B58" s="175"/>
      <c r="C58" s="175"/>
      <c r="D58" s="175">
        <f>'将来負担比率（分子）の構造'!I$50</f>
        <v>1940</v>
      </c>
      <c r="E58" s="175"/>
      <c r="F58" s="175"/>
      <c r="G58" s="175">
        <f>'将来負担比率（分子）の構造'!J$50</f>
        <v>2255</v>
      </c>
      <c r="H58" s="175"/>
      <c r="I58" s="175"/>
      <c r="J58" s="175">
        <f>'将来負担比率（分子）の構造'!K$50</f>
        <v>3062</v>
      </c>
      <c r="K58" s="175"/>
      <c r="L58" s="175"/>
      <c r="M58" s="175">
        <f>'将来負担比率（分子）の構造'!L$50</f>
        <v>3111</v>
      </c>
      <c r="N58" s="175"/>
      <c r="O58" s="175"/>
      <c r="P58" s="175">
        <f>'将来負担比率（分子）の構造'!M$50</f>
        <v>3272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1649</v>
      </c>
      <c r="C62" s="175"/>
      <c r="D62" s="175"/>
      <c r="E62" s="175">
        <f>'将来負担比率（分子）の構造'!J$45</f>
        <v>1618</v>
      </c>
      <c r="F62" s="175"/>
      <c r="G62" s="175"/>
      <c r="H62" s="175">
        <f>'将来負担比率（分子）の構造'!K$45</f>
        <v>1588</v>
      </c>
      <c r="I62" s="175"/>
      <c r="J62" s="175"/>
      <c r="K62" s="175">
        <f>'将来負担比率（分子）の構造'!L$45</f>
        <v>1591</v>
      </c>
      <c r="L62" s="175"/>
      <c r="M62" s="175"/>
      <c r="N62" s="175">
        <f>'将来負担比率（分子）の構造'!M$45</f>
        <v>1634</v>
      </c>
      <c r="O62" s="175"/>
      <c r="P62" s="175"/>
    </row>
    <row r="63" spans="1:16" x14ac:dyDescent="0.15">
      <c r="A63" s="175" t="s">
        <v>34</v>
      </c>
      <c r="B63" s="175">
        <f>'将来負担比率（分子）の構造'!I$44</f>
        <v>304</v>
      </c>
      <c r="C63" s="175"/>
      <c r="D63" s="175"/>
      <c r="E63" s="175">
        <f>'将来負担比率（分子）の構造'!J$44</f>
        <v>237</v>
      </c>
      <c r="F63" s="175"/>
      <c r="G63" s="175"/>
      <c r="H63" s="175">
        <f>'将来負担比率（分子）の構造'!K$44</f>
        <v>170</v>
      </c>
      <c r="I63" s="175"/>
      <c r="J63" s="175"/>
      <c r="K63" s="175">
        <f>'将来負担比率（分子）の構造'!L$44</f>
        <v>108</v>
      </c>
      <c r="L63" s="175"/>
      <c r="M63" s="175"/>
      <c r="N63" s="175">
        <f>'将来負担比率（分子）の構造'!M$44</f>
        <v>75</v>
      </c>
      <c r="O63" s="175"/>
      <c r="P63" s="175"/>
    </row>
    <row r="64" spans="1:16" x14ac:dyDescent="0.15">
      <c r="A64" s="175" t="s">
        <v>33</v>
      </c>
      <c r="B64" s="175">
        <f>'将来負担比率（分子）の構造'!I$43</f>
        <v>3444</v>
      </c>
      <c r="C64" s="175"/>
      <c r="D64" s="175"/>
      <c r="E64" s="175">
        <f>'将来負担比率（分子）の構造'!J$43</f>
        <v>2911</v>
      </c>
      <c r="F64" s="175"/>
      <c r="G64" s="175"/>
      <c r="H64" s="175">
        <f>'将来負担比率（分子）の構造'!K$43</f>
        <v>2378</v>
      </c>
      <c r="I64" s="175"/>
      <c r="J64" s="175"/>
      <c r="K64" s="175">
        <f>'将来負担比率（分子）の構造'!L$43</f>
        <v>2174</v>
      </c>
      <c r="L64" s="175"/>
      <c r="M64" s="175"/>
      <c r="N64" s="175">
        <f>'将来負担比率（分子）の構造'!M$43</f>
        <v>2037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14735</v>
      </c>
      <c r="C66" s="175"/>
      <c r="D66" s="175"/>
      <c r="E66" s="175">
        <f>'将来負担比率（分子）の構造'!J$41</f>
        <v>14249</v>
      </c>
      <c r="F66" s="175"/>
      <c r="G66" s="175"/>
      <c r="H66" s="175">
        <f>'将来負担比率（分子）の構造'!K$41</f>
        <v>14089</v>
      </c>
      <c r="I66" s="175"/>
      <c r="J66" s="175"/>
      <c r="K66" s="175">
        <f>'将来負担比率（分子）の構造'!L$41</f>
        <v>13190</v>
      </c>
      <c r="L66" s="175"/>
      <c r="M66" s="175"/>
      <c r="N66" s="175">
        <f>'将来負担比率（分子）の構造'!M$41</f>
        <v>12686</v>
      </c>
      <c r="O66" s="175"/>
      <c r="P66" s="175"/>
    </row>
    <row r="67" spans="1:16" x14ac:dyDescent="0.15">
      <c r="A67" s="175" t="s">
        <v>71</v>
      </c>
      <c r="B67" s="175" t="e">
        <f>NA()</f>
        <v>#N/A</v>
      </c>
      <c r="C67" s="175">
        <f>IF(ISNUMBER('将来負担比率（分子）の構造'!I$53), IF('将来負担比率（分子）の構造'!I$53 &lt; 0, 0, '将来負担比率（分子）の構造'!I$53), NA())</f>
        <v>4373</v>
      </c>
      <c r="D67" s="175" t="e">
        <f>NA()</f>
        <v>#N/A</v>
      </c>
      <c r="E67" s="175" t="e">
        <f>NA()</f>
        <v>#N/A</v>
      </c>
      <c r="F67" s="175">
        <f>IF(ISNUMBER('将来負担比率（分子）の構造'!J$53), IF('将来負担比率（分子）の構造'!J$53 &lt; 0, 0, '将来負担比率（分子）の構造'!J$53), NA())</f>
        <v>3099</v>
      </c>
      <c r="G67" s="175" t="e">
        <f>NA()</f>
        <v>#N/A</v>
      </c>
      <c r="H67" s="175" t="e">
        <f>NA()</f>
        <v>#N/A</v>
      </c>
      <c r="I67" s="175">
        <f>IF(ISNUMBER('将来負担比率（分子）の構造'!K$53), IF('将来負担比率（分子）の構造'!K$53 &lt; 0, 0, '将来負担比率（分子）の構造'!K$53), NA())</f>
        <v>2010</v>
      </c>
      <c r="J67" s="175" t="e">
        <f>NA()</f>
        <v>#N/A</v>
      </c>
      <c r="K67" s="175" t="e">
        <f>NA()</f>
        <v>#N/A</v>
      </c>
      <c r="L67" s="175">
        <f>IF(ISNUMBER('将来負担比率（分子）の構造'!L$53), IF('将来負担比率（分子）の構造'!L$53 &lt; 0, 0, '将来負担比率（分子）の構造'!L$53), NA())</f>
        <v>1491</v>
      </c>
      <c r="M67" s="175" t="e">
        <f>NA()</f>
        <v>#N/A</v>
      </c>
      <c r="N67" s="175" t="e">
        <f>NA()</f>
        <v>#N/A</v>
      </c>
      <c r="O67" s="175">
        <f>IF(ISNUMBER('将来負担比率（分子）の構造'!M$53), IF('将来負担比率（分子）の構造'!M$53 &lt; 0, 0, '将来負担比率（分子）の構造'!M$53), NA())</f>
        <v>1258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1388</v>
      </c>
      <c r="C72" s="179">
        <f>基金残高に係る経年分析!G55</f>
        <v>1459</v>
      </c>
      <c r="D72" s="179">
        <f>基金残高に係る経年分析!H55</f>
        <v>1665</v>
      </c>
    </row>
    <row r="73" spans="1:16" x14ac:dyDescent="0.15">
      <c r="A73" s="178" t="s">
        <v>74</v>
      </c>
      <c r="B73" s="179">
        <f>基金残高に係る経年分析!F56</f>
        <v>66</v>
      </c>
      <c r="C73" s="179">
        <f>基金残高に係る経年分析!G56</f>
        <v>74</v>
      </c>
      <c r="D73" s="179">
        <f>基金残高に係る経年分析!H56</f>
        <v>77</v>
      </c>
    </row>
    <row r="74" spans="1:16" x14ac:dyDescent="0.15">
      <c r="A74" s="178" t="s">
        <v>75</v>
      </c>
      <c r="B74" s="179">
        <f>基金残高に係る経年分析!F57</f>
        <v>1355</v>
      </c>
      <c r="C74" s="179">
        <f>基金残高に係る経年分析!G57</f>
        <v>1370</v>
      </c>
      <c r="D74" s="179">
        <f>基金残高に係る経年分析!H57</f>
        <v>1331</v>
      </c>
    </row>
  </sheetData>
  <sheetProtection algorithmName="SHA-512" hashValue="i+ML9Ddy0Mp1NmKIpbMXbQoJ0R7U0QQUkmoKWy5NQI3O/oRE4At1m8IV9XCy7kVQJc25EYFB/+6NWVEYplDaeQ==" saltValue="QaqQ2EPiSKMaDPF63id3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大植 貴裕</cp:lastModifiedBy>
  <dcterms:created xsi:type="dcterms:W3CDTF">2025-02-19T03:54:21Z</dcterms:created>
  <dcterms:modified xsi:type="dcterms:W3CDTF">2025-03-24T02:24:15Z</dcterms:modified>
  <cp:category/>
</cp:coreProperties>
</file>